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10" windowHeight="9360"/>
  </bookViews>
  <sheets>
    <sheet name="F-C" sheetId="1" r:id="rId1"/>
    <sheet name="Yearly" sheetId="2" r:id="rId2"/>
    <sheet name="playoff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D15" i="3"/>
  <c r="I14" i="3"/>
  <c r="H14" i="3"/>
  <c r="G14" i="3"/>
  <c r="E14" i="3"/>
  <c r="D14" i="3"/>
  <c r="J14" i="3" l="1"/>
  <c r="F15" i="3"/>
  <c r="H40" i="2"/>
  <c r="G40" i="2"/>
  <c r="E40" i="2"/>
  <c r="D40" i="2"/>
  <c r="C40" i="2"/>
  <c r="H39" i="2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H34" i="2"/>
  <c r="G34" i="2"/>
  <c r="E34" i="2"/>
  <c r="D34" i="2"/>
  <c r="C34" i="2"/>
  <c r="H33" i="2"/>
  <c r="G33" i="2"/>
  <c r="E33" i="2"/>
  <c r="D33" i="2"/>
  <c r="C33" i="2"/>
  <c r="H32" i="2"/>
  <c r="G32" i="2"/>
  <c r="E32" i="2"/>
  <c r="D32" i="2"/>
  <c r="C32" i="2"/>
  <c r="H31" i="2"/>
  <c r="G31" i="2"/>
  <c r="E31" i="2"/>
  <c r="D31" i="2"/>
  <c r="C31" i="2"/>
  <c r="H30" i="2"/>
  <c r="G30" i="2"/>
  <c r="E30" i="2"/>
  <c r="D30" i="2"/>
  <c r="C30" i="2"/>
  <c r="H29" i="2"/>
  <c r="G29" i="2"/>
  <c r="E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9" i="2"/>
  <c r="G9" i="2"/>
  <c r="E9" i="2"/>
  <c r="D9" i="2"/>
  <c r="C9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H4" i="2"/>
  <c r="G4" i="2"/>
  <c r="E4" i="2"/>
  <c r="D4" i="2"/>
  <c r="C4" i="2"/>
  <c r="H3" i="2"/>
  <c r="G3" i="2"/>
  <c r="E3" i="2"/>
  <c r="D3" i="2"/>
  <c r="C3" i="2"/>
  <c r="H2" i="2"/>
  <c r="G2" i="2"/>
  <c r="E2" i="2"/>
  <c r="D2" i="2"/>
  <c r="C2" i="2"/>
  <c r="O6" i="2" l="1"/>
  <c r="P6" i="2"/>
  <c r="Q6" i="2"/>
  <c r="L40" i="2"/>
  <c r="F40" i="2"/>
  <c r="B40" i="2"/>
  <c r="J40" i="2" s="1"/>
  <c r="I40" i="2"/>
  <c r="F37" i="2"/>
  <c r="L39" i="2"/>
  <c r="F39" i="2"/>
  <c r="B39" i="2"/>
  <c r="I39" i="2" s="1"/>
  <c r="F35" i="2"/>
  <c r="L38" i="2"/>
  <c r="F38" i="2"/>
  <c r="B38" i="2"/>
  <c r="I38" i="2" s="1"/>
  <c r="B36" i="2"/>
  <c r="I36" i="2" s="1"/>
  <c r="L37" i="2"/>
  <c r="B37" i="2"/>
  <c r="I37" i="2" s="1"/>
  <c r="F33" i="2"/>
  <c r="L36" i="2"/>
  <c r="F36" i="2"/>
  <c r="J36" i="2"/>
  <c r="F32" i="2"/>
  <c r="L35" i="2"/>
  <c r="B35" i="2"/>
  <c r="I35" i="2" s="1"/>
  <c r="L31" i="2"/>
  <c r="L34" i="2"/>
  <c r="B34" i="2"/>
  <c r="I34" i="2" s="1"/>
  <c r="F34" i="2"/>
  <c r="L32" i="2"/>
  <c r="L33" i="2"/>
  <c r="B33" i="2"/>
  <c r="I33" i="2" s="1"/>
  <c r="F31" i="2"/>
  <c r="B32" i="2"/>
  <c r="I32" i="2" s="1"/>
  <c r="L29" i="2"/>
  <c r="B31" i="2"/>
  <c r="J31" i="2" s="1"/>
  <c r="L30" i="2"/>
  <c r="B30" i="2"/>
  <c r="I30" i="2" s="1"/>
  <c r="F30" i="2"/>
  <c r="L27" i="2"/>
  <c r="F28" i="2"/>
  <c r="F29" i="2"/>
  <c r="B29" i="2"/>
  <c r="I29" i="2" s="1"/>
  <c r="B28" i="2"/>
  <c r="J28" i="2" s="1"/>
  <c r="F27" i="2"/>
  <c r="L26" i="2"/>
  <c r="L28" i="2"/>
  <c r="I28" i="2"/>
  <c r="B27" i="2"/>
  <c r="I27" i="2" s="1"/>
  <c r="L24" i="2"/>
  <c r="L25" i="2"/>
  <c r="F26" i="2"/>
  <c r="B26" i="2"/>
  <c r="J26" i="2" s="1"/>
  <c r="B25" i="2"/>
  <c r="I25" i="2" s="1"/>
  <c r="F25" i="2"/>
  <c r="F23" i="2"/>
  <c r="F24" i="2"/>
  <c r="B24" i="2"/>
  <c r="I24" i="2" s="1"/>
  <c r="L23" i="2"/>
  <c r="B23" i="2"/>
  <c r="I23" i="2" s="1"/>
  <c r="L22" i="2"/>
  <c r="F22" i="2"/>
  <c r="B22" i="2"/>
  <c r="L21" i="2"/>
  <c r="F21" i="2"/>
  <c r="B21" i="2"/>
  <c r="L20" i="2"/>
  <c r="F20" i="2"/>
  <c r="B20" i="2"/>
  <c r="F18" i="2"/>
  <c r="L19" i="2"/>
  <c r="F19" i="2"/>
  <c r="B19" i="2"/>
  <c r="I19" i="2" s="1"/>
  <c r="F16" i="2"/>
  <c r="L18" i="2"/>
  <c r="B18" i="2"/>
  <c r="I18" i="2" s="1"/>
  <c r="L17" i="2"/>
  <c r="F17" i="2"/>
  <c r="B17" i="2"/>
  <c r="L16" i="2"/>
  <c r="B16" i="2"/>
  <c r="I16" i="2" s="1"/>
  <c r="L15" i="2"/>
  <c r="F15" i="2"/>
  <c r="B15" i="2"/>
  <c r="I15" i="2" s="1"/>
  <c r="B14" i="2"/>
  <c r="I14" i="2" s="1"/>
  <c r="L14" i="2"/>
  <c r="F14" i="2"/>
  <c r="L13" i="2"/>
  <c r="F13" i="2"/>
  <c r="B13" i="2"/>
  <c r="J13" i="2" s="1"/>
  <c r="L12" i="2"/>
  <c r="F12" i="2"/>
  <c r="B12" i="2"/>
  <c r="L11" i="2"/>
  <c r="B11" i="2"/>
  <c r="J11" i="2" s="1"/>
  <c r="F11" i="2"/>
  <c r="L10" i="2"/>
  <c r="F10" i="2"/>
  <c r="B10" i="2"/>
  <c r="J10" i="2" s="1"/>
  <c r="L9" i="2"/>
  <c r="F9" i="2"/>
  <c r="B9" i="2"/>
  <c r="I9" i="2" s="1"/>
  <c r="L8" i="2"/>
  <c r="B8" i="2"/>
  <c r="I8" i="2" s="1"/>
  <c r="F8" i="2"/>
  <c r="L7" i="2"/>
  <c r="B7" i="2"/>
  <c r="J7" i="2" s="1"/>
  <c r="F7" i="2"/>
  <c r="L6" i="2"/>
  <c r="B6" i="2"/>
  <c r="J6" i="2" s="1"/>
  <c r="F6" i="2"/>
  <c r="L5" i="2"/>
  <c r="B5" i="2"/>
  <c r="I5" i="2" s="1"/>
  <c r="F5" i="2"/>
  <c r="L4" i="2"/>
  <c r="F4" i="2"/>
  <c r="B4" i="2"/>
  <c r="C42" i="2"/>
  <c r="L3" i="2"/>
  <c r="G42" i="2"/>
  <c r="E42" i="2"/>
  <c r="F3" i="2"/>
  <c r="B3" i="2"/>
  <c r="B2" i="2"/>
  <c r="F2" i="2"/>
  <c r="G43" i="2"/>
  <c r="D42" i="2"/>
  <c r="H43" i="2"/>
  <c r="H42" i="2"/>
  <c r="L2" i="2"/>
  <c r="E401" i="1"/>
  <c r="D401" i="1"/>
  <c r="I400" i="1"/>
  <c r="H400" i="1"/>
  <c r="G400" i="1"/>
  <c r="E400" i="1"/>
  <c r="D400" i="1"/>
  <c r="J37" i="2" l="1"/>
  <c r="K40" i="2"/>
  <c r="J39" i="2"/>
  <c r="K39" i="2" s="1"/>
  <c r="J38" i="2"/>
  <c r="K38" i="2" s="1"/>
  <c r="K36" i="2"/>
  <c r="K37" i="2"/>
  <c r="J35" i="2"/>
  <c r="K35" i="2" s="1"/>
  <c r="J34" i="2"/>
  <c r="K34" i="2" s="1"/>
  <c r="J32" i="2"/>
  <c r="K32" i="2" s="1"/>
  <c r="J33" i="2"/>
  <c r="K33" i="2" s="1"/>
  <c r="I31" i="2"/>
  <c r="K31" i="2" s="1"/>
  <c r="K28" i="2"/>
  <c r="J30" i="2"/>
  <c r="K30" i="2" s="1"/>
  <c r="J29" i="2"/>
  <c r="K29" i="2" s="1"/>
  <c r="J25" i="2"/>
  <c r="K25" i="2" s="1"/>
  <c r="J27" i="2"/>
  <c r="K27" i="2" s="1"/>
  <c r="I26" i="2"/>
  <c r="K26" i="2" s="1"/>
  <c r="J23" i="2"/>
  <c r="K23" i="2" s="1"/>
  <c r="J24" i="2"/>
  <c r="K24" i="2" s="1"/>
  <c r="I22" i="2"/>
  <c r="J22" i="2"/>
  <c r="I21" i="2"/>
  <c r="J21" i="2"/>
  <c r="I20" i="2"/>
  <c r="J20" i="2"/>
  <c r="J19" i="2"/>
  <c r="K19" i="2" s="1"/>
  <c r="J16" i="2"/>
  <c r="K16" i="2" s="1"/>
  <c r="J18" i="2"/>
  <c r="K18" i="2" s="1"/>
  <c r="I17" i="2"/>
  <c r="J17" i="2"/>
  <c r="J14" i="2"/>
  <c r="K14" i="2" s="1"/>
  <c r="J15" i="2"/>
  <c r="K15" i="2" s="1"/>
  <c r="I11" i="2"/>
  <c r="K11" i="2" s="1"/>
  <c r="I10" i="2"/>
  <c r="K10" i="2" s="1"/>
  <c r="I13" i="2"/>
  <c r="K13" i="2" s="1"/>
  <c r="I12" i="2"/>
  <c r="J12" i="2"/>
  <c r="I7" i="2"/>
  <c r="K7" i="2" s="1"/>
  <c r="J8" i="2"/>
  <c r="K8" i="2" s="1"/>
  <c r="J9" i="2"/>
  <c r="K9" i="2" s="1"/>
  <c r="I6" i="2"/>
  <c r="K6" i="2" s="1"/>
  <c r="J5" i="2"/>
  <c r="K5" i="2" s="1"/>
  <c r="I4" i="2"/>
  <c r="J4" i="2"/>
  <c r="F42" i="2"/>
  <c r="J3" i="2"/>
  <c r="I3" i="2"/>
  <c r="L42" i="2"/>
  <c r="B42" i="2"/>
  <c r="I42" i="2" s="1"/>
  <c r="I2" i="2"/>
  <c r="J2" i="2"/>
  <c r="J400" i="1"/>
  <c r="F401" i="1"/>
  <c r="K22" i="2" l="1"/>
  <c r="K21" i="2"/>
  <c r="K20" i="2"/>
  <c r="K17" i="2"/>
  <c r="K12" i="2"/>
  <c r="K4" i="2"/>
  <c r="K3" i="2"/>
  <c r="J42" i="2"/>
  <c r="K42" i="2" s="1"/>
  <c r="K2" i="2"/>
</calcChain>
</file>

<file path=xl/comments1.xml><?xml version="1.0" encoding="utf-8"?>
<comments xmlns="http://schemas.openxmlformats.org/spreadsheetml/2006/main">
  <authors>
    <author>Melissa</author>
  </authors>
  <commentList>
    <comment ref="A400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sharedStrings.xml><?xml version="1.0" encoding="utf-8"?>
<sst xmlns="http://schemas.openxmlformats.org/spreadsheetml/2006/main" count="2242" uniqueCount="143">
  <si>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</si>
  <si>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</si>
  <si>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</si>
  <si>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</si>
  <si>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</si>
  <si>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</si>
  <si>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</si>
  <si>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</si>
  <si>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</si>
  <si>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</si>
  <si>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</si>
  <si>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</si>
  <si>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</si>
  <si>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</si>
  <si>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</si>
  <si>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</si>
  <si>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Home</t>
  </si>
  <si>
    <t>Ridgeway</t>
  </si>
  <si>
    <t>Martinsville JV</t>
  </si>
  <si>
    <t>Rocky Mount</t>
  </si>
  <si>
    <t>Martinsville</t>
  </si>
  <si>
    <t>Ben Ramsey Field</t>
  </si>
  <si>
    <t>Radford</t>
  </si>
  <si>
    <t>Radford High Stadium</t>
  </si>
  <si>
    <t>Hillsville</t>
  </si>
  <si>
    <t>Bassett</t>
  </si>
  <si>
    <t>Cave Spring</t>
  </si>
  <si>
    <t>Roanoke</t>
  </si>
  <si>
    <t>Halifax County</t>
  </si>
  <si>
    <t>South Boston</t>
  </si>
  <si>
    <t>William Byrd</t>
  </si>
  <si>
    <t>Morehead, NC</t>
  </si>
  <si>
    <t>Vinton</t>
  </si>
  <si>
    <t>Northside</t>
  </si>
  <si>
    <t>Morehead</t>
  </si>
  <si>
    <t>postponed</t>
  </si>
  <si>
    <t>Floyd County</t>
  </si>
  <si>
    <t>Viking Stadium</t>
  </si>
  <si>
    <t>postponed from 10-1</t>
  </si>
  <si>
    <t>Lord Botetourt</t>
  </si>
  <si>
    <t>Daleville</t>
  </si>
  <si>
    <t>Cavalier Stadium</t>
  </si>
  <si>
    <t>Stuart</t>
  </si>
  <si>
    <t>Patrick County</t>
  </si>
  <si>
    <t>Dan Greene Memorial Stadium</t>
  </si>
  <si>
    <t>Clifton Forge</t>
  </si>
  <si>
    <t>Carroll County</t>
  </si>
  <si>
    <t>Tommy Thompson Field</t>
  </si>
  <si>
    <t>Floyd</t>
  </si>
  <si>
    <t xml:space="preserve"> </t>
  </si>
  <si>
    <t>Norm Lineburg</t>
  </si>
  <si>
    <t>Frankin County</t>
  </si>
  <si>
    <t>Andrew Lewis JV</t>
  </si>
  <si>
    <t>Fieldale</t>
  </si>
  <si>
    <t>Drewry Mason</t>
  </si>
  <si>
    <t>North Cross</t>
  </si>
  <si>
    <t>Fries</t>
  </si>
  <si>
    <t>Hargrave Military JV</t>
  </si>
  <si>
    <t>Chatham</t>
  </si>
  <si>
    <t>Glenvar</t>
  </si>
  <si>
    <t>Alleghany County</t>
  </si>
  <si>
    <t>Dan River</t>
  </si>
  <si>
    <t>Ringgold</t>
  </si>
  <si>
    <t>Roanoke Catholic</t>
  </si>
  <si>
    <t>Oak Ridge Military</t>
  </si>
  <si>
    <t>Oak Ridge</t>
  </si>
  <si>
    <t>G. W. Carver</t>
  </si>
  <si>
    <t>Tunstall</t>
  </si>
  <si>
    <t>Dry Fork</t>
  </si>
  <si>
    <t>Tom Throckmorton</t>
  </si>
  <si>
    <t>Laurel Park</t>
  </si>
  <si>
    <t>James Faircloth</t>
  </si>
  <si>
    <t>Gary Harshman</t>
  </si>
  <si>
    <t>postponed from 10-6</t>
  </si>
  <si>
    <t>Salem</t>
  </si>
  <si>
    <t>Highlander Stadium</t>
  </si>
  <si>
    <t>RC had 3 safeties</t>
  </si>
  <si>
    <t>Brent Vann</t>
  </si>
  <si>
    <t>postponed from 11-4</t>
  </si>
  <si>
    <t>playoff at Fieldale</t>
  </si>
  <si>
    <t>Appomattox County</t>
  </si>
  <si>
    <t>Gate City</t>
  </si>
  <si>
    <t>Legion Field</t>
  </si>
  <si>
    <t>playoff at Gate City</t>
  </si>
  <si>
    <t>Low Moor</t>
  </si>
  <si>
    <t>Colt Field</t>
  </si>
  <si>
    <t>postponed from 11-2</t>
  </si>
  <si>
    <t>playoff at Floyd</t>
  </si>
  <si>
    <t>Appalachia</t>
  </si>
  <si>
    <t>Parry McCluer</t>
  </si>
  <si>
    <t>Buena Vista</t>
  </si>
  <si>
    <t>Camden Field</t>
  </si>
  <si>
    <t>playoff at Buena Vista</t>
  </si>
  <si>
    <t>Patrick Henry Roanoke</t>
  </si>
  <si>
    <t>Victory Stadium</t>
  </si>
  <si>
    <t>Christiansburg</t>
  </si>
  <si>
    <t>postponed from 10-21</t>
  </si>
  <si>
    <t>Bob Gray</t>
  </si>
  <si>
    <t>Salem Stadium</t>
  </si>
  <si>
    <t>postponed from 11-1</t>
  </si>
  <si>
    <t>Magna Vista</t>
  </si>
  <si>
    <t>Rigdeway</t>
  </si>
  <si>
    <t>1OT</t>
  </si>
  <si>
    <t>Dwight Bogle Stadium</t>
  </si>
  <si>
    <t>Gretna</t>
  </si>
  <si>
    <t>3OT</t>
  </si>
  <si>
    <t>Ed Bassett Stadium</t>
  </si>
  <si>
    <t>James River</t>
  </si>
  <si>
    <t>Buchanan</t>
  </si>
  <si>
    <t>postponed from 10-27</t>
  </si>
  <si>
    <t>postponed from 11-3</t>
  </si>
  <si>
    <t>Christiansburg Athletic Complex</t>
  </si>
  <si>
    <t>Staunton River</t>
  </si>
  <si>
    <t>William Campbell</t>
  </si>
  <si>
    <t>Moneta</t>
  </si>
  <si>
    <t>Naruna</t>
  </si>
  <si>
    <t>Altavista</t>
  </si>
  <si>
    <t>Elly Stone</t>
  </si>
  <si>
    <t>Heritage Lynchburg</t>
  </si>
  <si>
    <t>Hidden Valley</t>
  </si>
  <si>
    <t>Grundy</t>
  </si>
  <si>
    <t>Cavalier Field</t>
  </si>
  <si>
    <t>G</t>
  </si>
  <si>
    <t>%</t>
  </si>
  <si>
    <t>PF</t>
  </si>
  <si>
    <t>PA</t>
  </si>
  <si>
    <t>Ave</t>
  </si>
  <si>
    <t>Pt. Diff.</t>
  </si>
  <si>
    <t>Pt. %</t>
  </si>
  <si>
    <t>Points / year</t>
  </si>
  <si>
    <t>Norman Lineburg</t>
  </si>
  <si>
    <t>postponed from 10-24</t>
  </si>
  <si>
    <t>Richard Sevedge</t>
  </si>
  <si>
    <t>playoff at Naruna</t>
  </si>
  <si>
    <t>John D. Hooker Field</t>
  </si>
  <si>
    <t>James Gilbert</t>
  </si>
  <si>
    <t>Lynchburg</t>
  </si>
  <si>
    <t>City Stadium</t>
  </si>
  <si>
    <t>Frankin County JV</t>
  </si>
  <si>
    <t>Prince Edward County</t>
  </si>
  <si>
    <t>Farmville</t>
  </si>
  <si>
    <t>Steve Hovanic</t>
  </si>
  <si>
    <t>Mark Markivich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</si>
</sst>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;@"/>
    <numFmt numFmtId="165" formatCode="0.000%"/>
    <numFmt numFmtId="166" formatCode="#.000"/>
    <numFmt numFmtId="167" formatCode="#.00"/>
    <numFmt numFmtId="168" formatCode="0.00;[Red]\-0.00"/>
    <numFmt numFmtId="169" formatCode="#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13"/>
      </patternFill>
    </fill>
    <fill>
      <patternFill patternType="solid">
        <fgColor rgb="FF0070C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/>
    <xf numFmtId="0" fontId="3" fillId="0" borderId="1" xfId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/>
    <xf numFmtId="3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3" borderId="1" xfId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/>
    <xf numFmtId="0" fontId="4" fillId="0" borderId="1" xfId="0" applyFont="1" applyFill="1" applyBorder="1"/>
    <xf numFmtId="0" fontId="8" fillId="4" borderId="2" xfId="2" applyFont="1" applyFill="1" applyBorder="1" applyAlignment="1">
      <alignment horizontal="center"/>
    </xf>
    <xf numFmtId="1" fontId="8" fillId="4" borderId="2" xfId="2" applyNumberFormat="1" applyFont="1" applyFill="1" applyBorder="1" applyAlignment="1">
      <alignment horizontal="center"/>
    </xf>
    <xf numFmtId="167" fontId="8" fillId="4" borderId="2" xfId="2" applyNumberFormat="1" applyFont="1" applyFill="1" applyBorder="1" applyAlignment="1">
      <alignment horizontal="center"/>
    </xf>
    <xf numFmtId="168" fontId="8" fillId="4" borderId="2" xfId="2" applyNumberFormat="1" applyFont="1" applyFill="1" applyBorder="1" applyAlignment="1">
      <alignment horizontal="center"/>
    </xf>
    <xf numFmtId="0" fontId="9" fillId="4" borderId="2" xfId="2" applyFont="1" applyFill="1" applyBorder="1"/>
    <xf numFmtId="166" fontId="9" fillId="4" borderId="2" xfId="2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/>
    </xf>
    <xf numFmtId="169" fontId="9" fillId="4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166" fontId="9" fillId="0" borderId="2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167" fontId="9" fillId="0" borderId="2" xfId="2" applyNumberFormat="1" applyFont="1" applyFill="1" applyBorder="1" applyAlignment="1">
      <alignment horizontal="center"/>
    </xf>
    <xf numFmtId="168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/>
    <xf numFmtId="169" fontId="9" fillId="0" borderId="2" xfId="2" applyNumberFormat="1" applyFont="1" applyFill="1" applyBorder="1" applyAlignment="1">
      <alignment horizontal="center"/>
    </xf>
    <xf numFmtId="2" fontId="9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3">
    <cellStyle name="Normal" xfId="0" builtinId="0"/>
    <cellStyle name="Normal 2" xfId="2"/>
    <cellStyle name="Style 1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2"/>
  <sheetViews>
    <sheetView tabSelected="1" workbookViewId="0">
      <pane ySplit="1" topLeftCell="A2" activePane="bottomLeft" state="frozen"/>
      <selection pane="bottomLeft" activeCell="N358" sqref="N358"/>
    </sheetView>
  </sheetViews>
  <sheetFormatPr defaultRowHeight="14.25" customHeight="1" x14ac:dyDescent="0.2"/>
  <cols>
    <col min="1" max="1" width="5.7109375" style="13" customWidth="1"/>
    <col min="2" max="2" width="6.7109375" style="11" customWidth="1"/>
    <col min="3" max="3" width="25.42578125" style="12" customWidth="1"/>
    <col min="4" max="5" width="7.85546875" style="13" customWidth="1"/>
    <col min="6" max="6" width="6.7109375" style="13" customWidth="1"/>
    <col min="7" max="8" width="4.5703125" style="13" customWidth="1"/>
    <col min="9" max="9" width="3.42578125" style="13" customWidth="1"/>
    <col min="10" max="10" width="5.85546875" style="13" customWidth="1"/>
    <col min="11" max="11" width="7.5703125" style="13" customWidth="1"/>
    <col min="12" max="12" width="19.85546875" style="20" customWidth="1"/>
    <col min="13" max="13" width="32.85546875" style="15" customWidth="1"/>
    <col min="14" max="14" width="23" style="12" customWidth="1"/>
    <col min="15" max="15" width="38.28515625" style="20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5" t="s">
        <v>11</v>
      </c>
      <c r="M1" s="6" t="s">
        <v>12</v>
      </c>
      <c r="N1" s="7" t="s">
        <v>13</v>
      </c>
      <c r="O1" s="1" t="s">
        <v>14</v>
      </c>
    </row>
    <row r="2" spans="1:15" ht="14.25" customHeight="1" x14ac:dyDescent="0.2">
      <c r="A2" s="21">
        <v>1965</v>
      </c>
      <c r="B2" s="22">
        <v>42264</v>
      </c>
      <c r="C2" s="23" t="s">
        <v>138</v>
      </c>
      <c r="D2" s="24">
        <v>6</v>
      </c>
      <c r="E2" s="24">
        <v>18</v>
      </c>
      <c r="F2" s="24" t="s">
        <v>7</v>
      </c>
      <c r="G2" s="24"/>
      <c r="H2" s="24">
        <v>1</v>
      </c>
      <c r="I2" s="24"/>
      <c r="J2" s="24"/>
      <c r="K2" s="24" t="s">
        <v>15</v>
      </c>
      <c r="L2" s="25" t="s">
        <v>19</v>
      </c>
      <c r="M2" s="26"/>
      <c r="N2" s="23" t="s">
        <v>50</v>
      </c>
      <c r="O2" s="27"/>
    </row>
    <row r="3" spans="1:15" ht="14.25" customHeight="1" x14ac:dyDescent="0.2">
      <c r="A3" s="21">
        <v>1965</v>
      </c>
      <c r="B3" s="22">
        <v>42272</v>
      </c>
      <c r="C3" s="23" t="s">
        <v>18</v>
      </c>
      <c r="D3" s="24">
        <v>6</v>
      </c>
      <c r="E3" s="24">
        <v>0</v>
      </c>
      <c r="F3" s="24" t="s">
        <v>6</v>
      </c>
      <c r="G3" s="24">
        <v>1</v>
      </c>
      <c r="H3" s="24"/>
      <c r="I3" s="24"/>
      <c r="J3" s="24"/>
      <c r="K3" s="24" t="s">
        <v>15</v>
      </c>
      <c r="L3" s="25" t="s">
        <v>20</v>
      </c>
      <c r="M3" s="26"/>
      <c r="N3" s="23" t="s">
        <v>50</v>
      </c>
      <c r="O3" s="27" t="s">
        <v>35</v>
      </c>
    </row>
    <row r="4" spans="1:15" ht="14.25" customHeight="1" x14ac:dyDescent="0.2">
      <c r="A4" s="21">
        <v>1965</v>
      </c>
      <c r="B4" s="22">
        <v>42278</v>
      </c>
      <c r="C4" s="23" t="s">
        <v>28</v>
      </c>
      <c r="D4" s="24">
        <v>13</v>
      </c>
      <c r="E4" s="24">
        <v>28</v>
      </c>
      <c r="F4" s="24" t="s">
        <v>7</v>
      </c>
      <c r="G4" s="24"/>
      <c r="H4" s="24">
        <v>1</v>
      </c>
      <c r="I4" s="24"/>
      <c r="J4" s="24"/>
      <c r="K4" s="24" t="s">
        <v>15</v>
      </c>
      <c r="L4" s="25" t="s">
        <v>29</v>
      </c>
      <c r="M4" s="26"/>
      <c r="N4" s="23" t="s">
        <v>50</v>
      </c>
      <c r="O4" s="27"/>
    </row>
    <row r="5" spans="1:15" ht="14.25" customHeight="1" x14ac:dyDescent="0.2">
      <c r="A5" s="21">
        <v>1965</v>
      </c>
      <c r="B5" s="22">
        <v>42285</v>
      </c>
      <c r="C5" s="23" t="s">
        <v>25</v>
      </c>
      <c r="D5" s="24">
        <v>0</v>
      </c>
      <c r="E5" s="24">
        <v>24</v>
      </c>
      <c r="F5" s="24" t="s">
        <v>7</v>
      </c>
      <c r="G5" s="24"/>
      <c r="H5" s="24">
        <v>1</v>
      </c>
      <c r="I5" s="24"/>
      <c r="J5" s="24"/>
      <c r="K5" s="24" t="s">
        <v>15</v>
      </c>
      <c r="L5" s="25" t="s">
        <v>25</v>
      </c>
      <c r="M5" s="26"/>
      <c r="N5" s="23" t="s">
        <v>50</v>
      </c>
      <c r="O5" s="27"/>
    </row>
    <row r="6" spans="1:15" ht="14.25" customHeight="1" x14ac:dyDescent="0.2">
      <c r="A6" s="21">
        <v>1965</v>
      </c>
      <c r="B6" s="22">
        <v>42291</v>
      </c>
      <c r="C6" s="23" t="s">
        <v>52</v>
      </c>
      <c r="D6" s="24">
        <v>0</v>
      </c>
      <c r="E6" s="24">
        <v>0</v>
      </c>
      <c r="F6" s="24" t="s">
        <v>8</v>
      </c>
      <c r="G6" s="24"/>
      <c r="H6" s="24"/>
      <c r="I6" s="24">
        <v>1</v>
      </c>
      <c r="J6" s="24"/>
      <c r="K6" s="24" t="s">
        <v>16</v>
      </c>
      <c r="L6" s="25" t="s">
        <v>53</v>
      </c>
      <c r="M6" s="26"/>
      <c r="N6" s="23" t="s">
        <v>50</v>
      </c>
      <c r="O6" s="27"/>
    </row>
    <row r="7" spans="1:15" ht="14.25" customHeight="1" x14ac:dyDescent="0.2">
      <c r="A7" s="21">
        <v>1965</v>
      </c>
      <c r="B7" s="22">
        <v>42299</v>
      </c>
      <c r="C7" s="23" t="s">
        <v>55</v>
      </c>
      <c r="D7" s="24">
        <v>14</v>
      </c>
      <c r="E7" s="24">
        <v>31</v>
      </c>
      <c r="F7" s="24" t="s">
        <v>7</v>
      </c>
      <c r="G7" s="24"/>
      <c r="H7" s="24">
        <v>1</v>
      </c>
      <c r="I7" s="24"/>
      <c r="J7" s="24"/>
      <c r="K7" s="24" t="s">
        <v>15</v>
      </c>
      <c r="L7" s="25" t="s">
        <v>27</v>
      </c>
      <c r="M7" s="26"/>
      <c r="N7" s="23" t="s">
        <v>50</v>
      </c>
      <c r="O7" s="27"/>
    </row>
    <row r="8" spans="1:15" ht="14.25" customHeight="1" x14ac:dyDescent="0.2">
      <c r="A8" s="21">
        <v>1965</v>
      </c>
      <c r="B8" s="22">
        <v>42306</v>
      </c>
      <c r="C8" s="23" t="s">
        <v>54</v>
      </c>
      <c r="D8" s="24">
        <v>0</v>
      </c>
      <c r="E8" s="24">
        <v>6</v>
      </c>
      <c r="F8" s="24" t="s">
        <v>7</v>
      </c>
      <c r="G8" s="24"/>
      <c r="H8" s="24">
        <v>1</v>
      </c>
      <c r="I8" s="24"/>
      <c r="J8" s="24"/>
      <c r="K8" s="24" t="s">
        <v>15</v>
      </c>
      <c r="L8" s="25" t="s">
        <v>17</v>
      </c>
      <c r="M8" s="26"/>
      <c r="N8" s="23" t="s">
        <v>50</v>
      </c>
      <c r="O8" s="27"/>
    </row>
    <row r="9" spans="1:15" ht="14.25" customHeight="1" x14ac:dyDescent="0.2">
      <c r="A9" s="10">
        <v>1966</v>
      </c>
      <c r="B9" s="11">
        <v>42256</v>
      </c>
      <c r="C9" s="12" t="s">
        <v>54</v>
      </c>
      <c r="D9" s="13">
        <v>6</v>
      </c>
      <c r="E9" s="13">
        <v>32</v>
      </c>
      <c r="F9" s="13" t="s">
        <v>7</v>
      </c>
      <c r="H9" s="13">
        <v>1</v>
      </c>
      <c r="K9" s="13" t="s">
        <v>15</v>
      </c>
      <c r="L9" s="14" t="s">
        <v>17</v>
      </c>
      <c r="N9" s="12" t="s">
        <v>50</v>
      </c>
      <c r="O9" s="16"/>
    </row>
    <row r="10" spans="1:15" ht="14.25" customHeight="1" x14ac:dyDescent="0.2">
      <c r="A10" s="10">
        <v>1966</v>
      </c>
      <c r="B10" s="11">
        <v>42263</v>
      </c>
      <c r="C10" s="12" t="s">
        <v>51</v>
      </c>
      <c r="D10" s="13">
        <v>0</v>
      </c>
      <c r="E10" s="13">
        <v>34</v>
      </c>
      <c r="F10" s="13" t="s">
        <v>7</v>
      </c>
      <c r="H10" s="13">
        <v>1</v>
      </c>
      <c r="K10" s="13" t="s">
        <v>16</v>
      </c>
      <c r="L10" s="14" t="s">
        <v>53</v>
      </c>
      <c r="N10" s="12" t="s">
        <v>50</v>
      </c>
      <c r="O10" s="16"/>
    </row>
    <row r="11" spans="1:15" ht="14.25" customHeight="1" x14ac:dyDescent="0.2">
      <c r="A11" s="10">
        <v>1966</v>
      </c>
      <c r="B11" s="11">
        <v>42270</v>
      </c>
      <c r="C11" s="12" t="s">
        <v>20</v>
      </c>
      <c r="D11" s="13">
        <v>6</v>
      </c>
      <c r="E11" s="13">
        <v>41</v>
      </c>
      <c r="F11" s="13" t="s">
        <v>7</v>
      </c>
      <c r="H11" s="13">
        <v>1</v>
      </c>
      <c r="K11" s="13" t="s">
        <v>15</v>
      </c>
      <c r="L11" s="14" t="s">
        <v>20</v>
      </c>
      <c r="N11" s="12" t="s">
        <v>50</v>
      </c>
      <c r="O11" s="16"/>
    </row>
    <row r="12" spans="1:15" ht="14.25" customHeight="1" x14ac:dyDescent="0.2">
      <c r="A12" s="10">
        <v>1966</v>
      </c>
      <c r="B12" s="11">
        <v>42277</v>
      </c>
      <c r="C12" s="12" t="s">
        <v>28</v>
      </c>
      <c r="D12" s="13">
        <v>6</v>
      </c>
      <c r="E12" s="13">
        <v>18</v>
      </c>
      <c r="F12" s="13" t="s">
        <v>7</v>
      </c>
      <c r="H12" s="13">
        <v>1</v>
      </c>
      <c r="K12" s="13" t="s">
        <v>16</v>
      </c>
      <c r="L12" s="14" t="s">
        <v>53</v>
      </c>
      <c r="N12" s="12" t="s">
        <v>50</v>
      </c>
      <c r="O12" s="16"/>
    </row>
    <row r="13" spans="1:15" ht="14.25" customHeight="1" x14ac:dyDescent="0.2">
      <c r="A13" s="10">
        <v>1966</v>
      </c>
      <c r="B13" s="11">
        <v>42284</v>
      </c>
      <c r="C13" s="12" t="s">
        <v>25</v>
      </c>
      <c r="D13" s="13">
        <v>6</v>
      </c>
      <c r="E13" s="13">
        <v>27</v>
      </c>
      <c r="F13" s="13" t="s">
        <v>7</v>
      </c>
      <c r="H13" s="13">
        <v>1</v>
      </c>
      <c r="K13" s="13" t="s">
        <v>15</v>
      </c>
      <c r="L13" s="14" t="s">
        <v>25</v>
      </c>
      <c r="N13" s="12" t="s">
        <v>50</v>
      </c>
      <c r="O13" s="16"/>
    </row>
    <row r="14" spans="1:15" ht="14.25" customHeight="1" x14ac:dyDescent="0.2">
      <c r="A14" s="10">
        <v>1966</v>
      </c>
      <c r="B14" s="11">
        <v>42291</v>
      </c>
      <c r="C14" s="12" t="s">
        <v>33</v>
      </c>
      <c r="D14" s="13">
        <v>7</v>
      </c>
      <c r="E14" s="13">
        <v>38</v>
      </c>
      <c r="F14" s="13" t="s">
        <v>7</v>
      </c>
      <c r="H14" s="13">
        <v>1</v>
      </c>
      <c r="K14" s="13" t="s">
        <v>16</v>
      </c>
      <c r="L14" s="14" t="s">
        <v>53</v>
      </c>
      <c r="N14" s="12" t="s">
        <v>50</v>
      </c>
      <c r="O14" s="16"/>
    </row>
    <row r="15" spans="1:15" ht="14.25" customHeight="1" x14ac:dyDescent="0.2">
      <c r="A15" s="10">
        <v>1966</v>
      </c>
      <c r="B15" s="11">
        <v>42298</v>
      </c>
      <c r="C15" s="12" t="s">
        <v>55</v>
      </c>
      <c r="D15" s="13">
        <v>20</v>
      </c>
      <c r="E15" s="13">
        <v>12</v>
      </c>
      <c r="F15" s="13" t="s">
        <v>6</v>
      </c>
      <c r="G15" s="13">
        <v>1</v>
      </c>
      <c r="K15" s="13" t="s">
        <v>16</v>
      </c>
      <c r="L15" s="14" t="s">
        <v>53</v>
      </c>
      <c r="N15" s="12" t="s">
        <v>50</v>
      </c>
      <c r="O15" s="16"/>
    </row>
    <row r="16" spans="1:15" ht="14.25" customHeight="1" x14ac:dyDescent="0.2">
      <c r="A16" s="10">
        <v>1966</v>
      </c>
      <c r="B16" s="11">
        <v>42305</v>
      </c>
      <c r="C16" s="12" t="s">
        <v>56</v>
      </c>
      <c r="D16" s="13">
        <v>7</v>
      </c>
      <c r="E16" s="13">
        <v>13</v>
      </c>
      <c r="F16" s="13" t="s">
        <v>7</v>
      </c>
      <c r="H16" s="13">
        <v>1</v>
      </c>
      <c r="K16" s="13" t="s">
        <v>15</v>
      </c>
      <c r="L16" s="14" t="s">
        <v>56</v>
      </c>
      <c r="N16" s="12" t="s">
        <v>50</v>
      </c>
      <c r="O16" s="16"/>
    </row>
    <row r="17" spans="1:15" ht="14.25" customHeight="1" x14ac:dyDescent="0.2">
      <c r="A17" s="10">
        <v>1966</v>
      </c>
      <c r="B17" s="11">
        <v>42313</v>
      </c>
      <c r="C17" s="12" t="s">
        <v>57</v>
      </c>
      <c r="D17" s="13">
        <v>0</v>
      </c>
      <c r="E17" s="13">
        <v>20</v>
      </c>
      <c r="F17" s="13" t="s">
        <v>7</v>
      </c>
      <c r="H17" s="13">
        <v>1</v>
      </c>
      <c r="K17" s="13" t="s">
        <v>16</v>
      </c>
      <c r="L17" s="14" t="s">
        <v>53</v>
      </c>
      <c r="N17" s="12" t="s">
        <v>50</v>
      </c>
      <c r="O17" s="16"/>
    </row>
    <row r="18" spans="1:15" ht="14.25" customHeight="1" x14ac:dyDescent="0.2">
      <c r="A18" s="10">
        <v>1966</v>
      </c>
      <c r="B18" s="11">
        <v>42319</v>
      </c>
      <c r="C18" s="12" t="s">
        <v>58</v>
      </c>
      <c r="D18" s="13">
        <v>14</v>
      </c>
      <c r="E18" s="13">
        <v>13</v>
      </c>
      <c r="F18" s="13" t="s">
        <v>6</v>
      </c>
      <c r="G18" s="13">
        <v>1</v>
      </c>
      <c r="K18" s="13" t="s">
        <v>16</v>
      </c>
      <c r="L18" s="14" t="s">
        <v>53</v>
      </c>
      <c r="N18" s="12" t="s">
        <v>50</v>
      </c>
      <c r="O18" s="16"/>
    </row>
    <row r="19" spans="1:15" ht="14.25" customHeight="1" x14ac:dyDescent="0.2">
      <c r="A19" s="21">
        <v>1967</v>
      </c>
      <c r="B19" s="22">
        <v>42248</v>
      </c>
      <c r="C19" s="23" t="s">
        <v>59</v>
      </c>
      <c r="D19" s="24">
        <v>27</v>
      </c>
      <c r="E19" s="24">
        <v>6</v>
      </c>
      <c r="F19" s="24" t="s">
        <v>6</v>
      </c>
      <c r="G19" s="24">
        <v>1</v>
      </c>
      <c r="H19" s="24"/>
      <c r="I19" s="24"/>
      <c r="J19" s="24"/>
      <c r="K19" s="24" t="s">
        <v>16</v>
      </c>
      <c r="L19" s="25" t="s">
        <v>53</v>
      </c>
      <c r="M19" s="26"/>
      <c r="N19" s="23" t="s">
        <v>50</v>
      </c>
      <c r="O19" s="27"/>
    </row>
    <row r="20" spans="1:15" ht="14.25" customHeight="1" x14ac:dyDescent="0.2">
      <c r="A20" s="21">
        <v>1967</v>
      </c>
      <c r="B20" s="22">
        <v>42255</v>
      </c>
      <c r="C20" s="23" t="s">
        <v>54</v>
      </c>
      <c r="D20" s="24">
        <v>0</v>
      </c>
      <c r="E20" s="24">
        <v>12</v>
      </c>
      <c r="F20" s="24" t="s">
        <v>7</v>
      </c>
      <c r="G20" s="24"/>
      <c r="H20" s="24">
        <v>1</v>
      </c>
      <c r="I20" s="24"/>
      <c r="J20" s="24"/>
      <c r="K20" s="24" t="s">
        <v>16</v>
      </c>
      <c r="L20" s="25" t="s">
        <v>53</v>
      </c>
      <c r="M20" s="26"/>
      <c r="N20" s="23" t="s">
        <v>50</v>
      </c>
      <c r="O20" s="27"/>
    </row>
    <row r="21" spans="1:15" ht="14.25" customHeight="1" x14ac:dyDescent="0.2">
      <c r="A21" s="21">
        <v>1967</v>
      </c>
      <c r="B21" s="22">
        <v>42262</v>
      </c>
      <c r="C21" s="23" t="s">
        <v>51</v>
      </c>
      <c r="D21" s="24">
        <v>6</v>
      </c>
      <c r="E21" s="24">
        <v>6</v>
      </c>
      <c r="F21" s="24" t="s">
        <v>7</v>
      </c>
      <c r="G21" s="24"/>
      <c r="H21" s="24">
        <v>1</v>
      </c>
      <c r="I21" s="24"/>
      <c r="J21" s="24"/>
      <c r="K21" s="24" t="s">
        <v>15</v>
      </c>
      <c r="L21" s="25" t="s">
        <v>19</v>
      </c>
      <c r="M21" s="26"/>
      <c r="N21" s="23" t="s">
        <v>50</v>
      </c>
      <c r="O21" s="27"/>
    </row>
    <row r="22" spans="1:15" ht="14.25" customHeight="1" x14ac:dyDescent="0.2">
      <c r="A22" s="21">
        <v>1967</v>
      </c>
      <c r="B22" s="22">
        <v>42269</v>
      </c>
      <c r="C22" s="23" t="s">
        <v>20</v>
      </c>
      <c r="D22" s="24">
        <v>0</v>
      </c>
      <c r="E22" s="24">
        <v>41</v>
      </c>
      <c r="F22" s="24" t="s">
        <v>7</v>
      </c>
      <c r="G22" s="24"/>
      <c r="H22" s="24">
        <v>1</v>
      </c>
      <c r="I22" s="24"/>
      <c r="J22" s="24"/>
      <c r="K22" s="24" t="s">
        <v>16</v>
      </c>
      <c r="L22" s="25" t="s">
        <v>53</v>
      </c>
      <c r="M22" s="26"/>
      <c r="N22" s="23" t="s">
        <v>50</v>
      </c>
      <c r="O22" s="27"/>
    </row>
    <row r="23" spans="1:15" ht="14.25" customHeight="1" x14ac:dyDescent="0.2">
      <c r="A23" s="21">
        <v>1967</v>
      </c>
      <c r="B23" s="22">
        <v>42276</v>
      </c>
      <c r="C23" s="23" t="s">
        <v>30</v>
      </c>
      <c r="D23" s="24">
        <v>6</v>
      </c>
      <c r="E23" s="24">
        <v>27</v>
      </c>
      <c r="F23" s="24" t="s">
        <v>7</v>
      </c>
      <c r="G23" s="24"/>
      <c r="H23" s="24">
        <v>1</v>
      </c>
      <c r="I23" s="24"/>
      <c r="J23" s="24"/>
      <c r="K23" s="24" t="s">
        <v>15</v>
      </c>
      <c r="L23" s="25" t="s">
        <v>32</v>
      </c>
      <c r="M23" s="26"/>
      <c r="N23" s="23" t="s">
        <v>50</v>
      </c>
      <c r="O23" s="27"/>
    </row>
    <row r="24" spans="1:15" ht="14.25" customHeight="1" x14ac:dyDescent="0.2">
      <c r="A24" s="21">
        <v>1967</v>
      </c>
      <c r="B24" s="22">
        <v>42283</v>
      </c>
      <c r="C24" s="23" t="s">
        <v>25</v>
      </c>
      <c r="D24" s="24">
        <v>6</v>
      </c>
      <c r="E24" s="24">
        <v>21</v>
      </c>
      <c r="F24" s="24" t="s">
        <v>7</v>
      </c>
      <c r="G24" s="24"/>
      <c r="H24" s="24">
        <v>1</v>
      </c>
      <c r="I24" s="24"/>
      <c r="J24" s="24"/>
      <c r="K24" s="24" t="s">
        <v>16</v>
      </c>
      <c r="L24" s="25" t="s">
        <v>53</v>
      </c>
      <c r="M24" s="26"/>
      <c r="N24" s="23" t="s">
        <v>50</v>
      </c>
      <c r="O24" s="27"/>
    </row>
    <row r="25" spans="1:15" ht="14.25" customHeight="1" x14ac:dyDescent="0.2">
      <c r="A25" s="21">
        <v>1967</v>
      </c>
      <c r="B25" s="22">
        <v>42291</v>
      </c>
      <c r="C25" s="23" t="s">
        <v>33</v>
      </c>
      <c r="D25" s="24">
        <v>0</v>
      </c>
      <c r="E25" s="24">
        <v>19</v>
      </c>
      <c r="F25" s="24" t="s">
        <v>7</v>
      </c>
      <c r="G25" s="24"/>
      <c r="H25" s="24">
        <v>1</v>
      </c>
      <c r="I25" s="24"/>
      <c r="J25" s="24"/>
      <c r="K25" s="24" t="s">
        <v>15</v>
      </c>
      <c r="L25" s="25" t="s">
        <v>27</v>
      </c>
      <c r="M25" s="26" t="s">
        <v>37</v>
      </c>
      <c r="N25" s="23" t="s">
        <v>50</v>
      </c>
      <c r="O25" s="27"/>
    </row>
    <row r="26" spans="1:15" ht="14.25" customHeight="1" x14ac:dyDescent="0.2">
      <c r="A26" s="21">
        <v>1967</v>
      </c>
      <c r="B26" s="22">
        <v>42304</v>
      </c>
      <c r="C26" s="23" t="s">
        <v>56</v>
      </c>
      <c r="D26" s="24">
        <v>6</v>
      </c>
      <c r="E26" s="24">
        <v>27</v>
      </c>
      <c r="F26" s="24" t="s">
        <v>7</v>
      </c>
      <c r="G26" s="24"/>
      <c r="H26" s="24">
        <v>1</v>
      </c>
      <c r="I26" s="24"/>
      <c r="J26" s="24"/>
      <c r="K26" s="24" t="s">
        <v>16</v>
      </c>
      <c r="L26" s="25" t="s">
        <v>53</v>
      </c>
      <c r="M26" s="26"/>
      <c r="N26" s="23" t="s">
        <v>50</v>
      </c>
      <c r="O26" s="27"/>
    </row>
    <row r="27" spans="1:15" ht="14.25" customHeight="1" x14ac:dyDescent="0.2">
      <c r="A27" s="21">
        <v>1967</v>
      </c>
      <c r="B27" s="22">
        <v>42311</v>
      </c>
      <c r="C27" s="23" t="s">
        <v>36</v>
      </c>
      <c r="D27" s="24">
        <v>15</v>
      </c>
      <c r="E27" s="24">
        <v>12</v>
      </c>
      <c r="F27" s="24" t="s">
        <v>6</v>
      </c>
      <c r="G27" s="24">
        <v>1</v>
      </c>
      <c r="H27" s="24"/>
      <c r="I27" s="24"/>
      <c r="J27" s="24"/>
      <c r="K27" s="24" t="s">
        <v>15</v>
      </c>
      <c r="L27" s="25" t="s">
        <v>48</v>
      </c>
      <c r="M27" s="26"/>
      <c r="N27" s="23" t="s">
        <v>50</v>
      </c>
      <c r="O27" s="27"/>
    </row>
    <row r="28" spans="1:15" ht="14.25" customHeight="1" x14ac:dyDescent="0.2">
      <c r="A28" s="21">
        <v>1967</v>
      </c>
      <c r="B28" s="22">
        <v>42318</v>
      </c>
      <c r="C28" s="23" t="s">
        <v>58</v>
      </c>
      <c r="D28" s="24">
        <v>6</v>
      </c>
      <c r="E28" s="24">
        <v>6</v>
      </c>
      <c r="F28" s="24" t="s">
        <v>8</v>
      </c>
      <c r="G28" s="24"/>
      <c r="H28" s="24"/>
      <c r="I28" s="24">
        <v>1</v>
      </c>
      <c r="J28" s="24"/>
      <c r="K28" s="24" t="s">
        <v>15</v>
      </c>
      <c r="L28" s="25" t="s">
        <v>58</v>
      </c>
      <c r="M28" s="26"/>
      <c r="N28" s="23" t="s">
        <v>50</v>
      </c>
      <c r="O28" s="27"/>
    </row>
    <row r="29" spans="1:15" ht="14.25" customHeight="1" x14ac:dyDescent="0.2">
      <c r="A29" s="10">
        <v>1968</v>
      </c>
      <c r="B29" s="11">
        <v>42253</v>
      </c>
      <c r="C29" s="12" t="s">
        <v>59</v>
      </c>
      <c r="D29" s="13">
        <v>19</v>
      </c>
      <c r="E29" s="13">
        <v>0</v>
      </c>
      <c r="F29" s="13" t="s">
        <v>6</v>
      </c>
      <c r="G29" s="13">
        <v>1</v>
      </c>
      <c r="K29" s="13" t="s">
        <v>15</v>
      </c>
      <c r="L29" s="14" t="s">
        <v>27</v>
      </c>
      <c r="M29" s="15" t="s">
        <v>37</v>
      </c>
      <c r="N29" s="12" t="s">
        <v>50</v>
      </c>
      <c r="O29" s="16"/>
    </row>
    <row r="30" spans="1:15" ht="14.25" customHeight="1" x14ac:dyDescent="0.2">
      <c r="A30" s="10">
        <v>1968</v>
      </c>
      <c r="B30" s="11">
        <v>42260</v>
      </c>
      <c r="C30" s="12" t="s">
        <v>39</v>
      </c>
      <c r="D30" s="13">
        <v>7</v>
      </c>
      <c r="E30" s="13">
        <v>0</v>
      </c>
      <c r="F30" s="13" t="s">
        <v>6</v>
      </c>
      <c r="G30" s="13">
        <v>1</v>
      </c>
      <c r="K30" s="13" t="s">
        <v>15</v>
      </c>
      <c r="L30" s="14" t="s">
        <v>40</v>
      </c>
      <c r="M30" s="15" t="s">
        <v>41</v>
      </c>
      <c r="N30" s="12" t="s">
        <v>50</v>
      </c>
      <c r="O30" s="16"/>
    </row>
    <row r="31" spans="1:15" ht="14.25" customHeight="1" x14ac:dyDescent="0.2">
      <c r="A31" s="10">
        <v>1968</v>
      </c>
      <c r="B31" s="11">
        <v>42267</v>
      </c>
      <c r="C31" s="12" t="s">
        <v>51</v>
      </c>
      <c r="D31" s="13">
        <v>20</v>
      </c>
      <c r="E31" s="13">
        <v>7</v>
      </c>
      <c r="F31" s="13" t="s">
        <v>6</v>
      </c>
      <c r="G31" s="13">
        <v>1</v>
      </c>
      <c r="K31" s="13" t="s">
        <v>16</v>
      </c>
      <c r="L31" s="14" t="s">
        <v>53</v>
      </c>
      <c r="N31" s="12" t="s">
        <v>50</v>
      </c>
      <c r="O31" s="16"/>
    </row>
    <row r="32" spans="1:15" ht="14.25" customHeight="1" x14ac:dyDescent="0.2">
      <c r="A32" s="10">
        <v>1968</v>
      </c>
      <c r="B32" s="11">
        <v>42274</v>
      </c>
      <c r="C32" s="12" t="s">
        <v>20</v>
      </c>
      <c r="D32" s="13">
        <v>0</v>
      </c>
      <c r="E32" s="13">
        <v>33</v>
      </c>
      <c r="F32" s="13" t="s">
        <v>7</v>
      </c>
      <c r="H32" s="13">
        <v>1</v>
      </c>
      <c r="K32" s="13" t="s">
        <v>15</v>
      </c>
      <c r="L32" s="14" t="s">
        <v>20</v>
      </c>
      <c r="M32" s="15" t="s">
        <v>21</v>
      </c>
      <c r="N32" s="12" t="s">
        <v>50</v>
      </c>
      <c r="O32" s="16"/>
    </row>
    <row r="33" spans="1:15" ht="14.25" customHeight="1" x14ac:dyDescent="0.2">
      <c r="A33" s="10">
        <v>1968</v>
      </c>
      <c r="B33" s="11">
        <v>42281</v>
      </c>
      <c r="C33" s="12" t="s">
        <v>30</v>
      </c>
      <c r="D33" s="13">
        <v>6</v>
      </c>
      <c r="E33" s="13">
        <v>14</v>
      </c>
      <c r="F33" s="13" t="s">
        <v>7</v>
      </c>
      <c r="H33" s="13">
        <v>1</v>
      </c>
      <c r="K33" s="13" t="s">
        <v>16</v>
      </c>
      <c r="L33" s="14" t="s">
        <v>53</v>
      </c>
      <c r="N33" s="12" t="s">
        <v>50</v>
      </c>
      <c r="O33" s="16"/>
    </row>
    <row r="34" spans="1:15" ht="14.25" customHeight="1" x14ac:dyDescent="0.2">
      <c r="A34" s="10">
        <v>1968</v>
      </c>
      <c r="B34" s="11">
        <v>42288</v>
      </c>
      <c r="C34" s="12" t="s">
        <v>58</v>
      </c>
      <c r="D34" s="13">
        <v>34</v>
      </c>
      <c r="E34" s="13">
        <v>0</v>
      </c>
      <c r="F34" s="13" t="s">
        <v>6</v>
      </c>
      <c r="G34" s="13">
        <v>1</v>
      </c>
      <c r="K34" s="13" t="s">
        <v>16</v>
      </c>
      <c r="L34" s="14" t="s">
        <v>53</v>
      </c>
      <c r="N34" s="12" t="s">
        <v>50</v>
      </c>
      <c r="O34" s="16"/>
    </row>
    <row r="35" spans="1:15" ht="14.25" customHeight="1" x14ac:dyDescent="0.2">
      <c r="A35" s="10">
        <v>1968</v>
      </c>
      <c r="B35" s="11">
        <v>42295</v>
      </c>
      <c r="C35" s="12" t="s">
        <v>33</v>
      </c>
      <c r="D35" s="13">
        <v>13</v>
      </c>
      <c r="E35" s="13">
        <v>26</v>
      </c>
      <c r="F35" s="13" t="s">
        <v>7</v>
      </c>
      <c r="H35" s="13">
        <v>1</v>
      </c>
      <c r="K35" s="13" t="s">
        <v>16</v>
      </c>
      <c r="L35" s="14" t="s">
        <v>53</v>
      </c>
      <c r="N35" s="12" t="s">
        <v>50</v>
      </c>
      <c r="O35" s="16"/>
    </row>
    <row r="36" spans="1:15" ht="14.25" customHeight="1" x14ac:dyDescent="0.2">
      <c r="A36" s="10">
        <v>1968</v>
      </c>
      <c r="B36" s="11">
        <v>42302</v>
      </c>
      <c r="C36" s="12" t="s">
        <v>54</v>
      </c>
      <c r="D36" s="13">
        <v>6</v>
      </c>
      <c r="E36" s="13">
        <v>19</v>
      </c>
      <c r="F36" s="13" t="s">
        <v>7</v>
      </c>
      <c r="H36" s="13">
        <v>1</v>
      </c>
      <c r="K36" s="13" t="s">
        <v>15</v>
      </c>
      <c r="L36" s="14" t="s">
        <v>17</v>
      </c>
      <c r="N36" s="12" t="s">
        <v>50</v>
      </c>
      <c r="O36" s="16"/>
    </row>
    <row r="37" spans="1:15" ht="14.25" customHeight="1" x14ac:dyDescent="0.2">
      <c r="A37" s="10">
        <v>1968</v>
      </c>
      <c r="B37" s="11">
        <v>42309</v>
      </c>
      <c r="C37" s="12" t="s">
        <v>25</v>
      </c>
      <c r="D37" s="13">
        <v>12</v>
      </c>
      <c r="E37" s="13">
        <v>13</v>
      </c>
      <c r="F37" s="13" t="s">
        <v>7</v>
      </c>
      <c r="H37" s="13">
        <v>1</v>
      </c>
      <c r="K37" s="13" t="s">
        <v>15</v>
      </c>
      <c r="L37" s="14" t="s">
        <v>25</v>
      </c>
      <c r="N37" s="12" t="s">
        <v>50</v>
      </c>
      <c r="O37" s="16"/>
    </row>
    <row r="38" spans="1:15" ht="14.25" customHeight="1" x14ac:dyDescent="0.2">
      <c r="A38" s="10">
        <v>1968</v>
      </c>
      <c r="B38" s="11">
        <v>42316</v>
      </c>
      <c r="C38" s="12" t="s">
        <v>36</v>
      </c>
      <c r="D38" s="13">
        <v>25</v>
      </c>
      <c r="E38" s="13">
        <v>0</v>
      </c>
      <c r="F38" s="13" t="s">
        <v>6</v>
      </c>
      <c r="G38" s="13">
        <v>1</v>
      </c>
      <c r="K38" s="13" t="s">
        <v>16</v>
      </c>
      <c r="L38" s="14" t="s">
        <v>53</v>
      </c>
      <c r="N38" s="12" t="s">
        <v>50</v>
      </c>
      <c r="O38" s="16"/>
    </row>
    <row r="39" spans="1:15" ht="14.25" customHeight="1" x14ac:dyDescent="0.2">
      <c r="A39" s="21">
        <v>1969</v>
      </c>
      <c r="B39" s="22">
        <v>42252</v>
      </c>
      <c r="C39" s="23" t="s">
        <v>58</v>
      </c>
      <c r="D39" s="24">
        <v>46</v>
      </c>
      <c r="E39" s="24">
        <v>0</v>
      </c>
      <c r="F39" s="24" t="s">
        <v>6</v>
      </c>
      <c r="G39" s="24">
        <v>1</v>
      </c>
      <c r="H39" s="24"/>
      <c r="I39" s="24"/>
      <c r="J39" s="24"/>
      <c r="K39" s="24" t="s">
        <v>15</v>
      </c>
      <c r="L39" s="25" t="s">
        <v>58</v>
      </c>
      <c r="M39" s="26"/>
      <c r="N39" s="23" t="s">
        <v>50</v>
      </c>
      <c r="O39" s="27"/>
    </row>
    <row r="40" spans="1:15" ht="14.25" customHeight="1" x14ac:dyDescent="0.2">
      <c r="A40" s="21">
        <v>1969</v>
      </c>
      <c r="B40" s="22">
        <v>42259</v>
      </c>
      <c r="C40" s="23" t="s">
        <v>60</v>
      </c>
      <c r="D40" s="24">
        <v>8</v>
      </c>
      <c r="E40" s="24">
        <v>0</v>
      </c>
      <c r="F40" s="24" t="s">
        <v>6</v>
      </c>
      <c r="G40" s="24">
        <v>1</v>
      </c>
      <c r="H40" s="24"/>
      <c r="I40" s="24"/>
      <c r="J40" s="24"/>
      <c r="K40" s="24" t="s">
        <v>16</v>
      </c>
      <c r="L40" s="25" t="s">
        <v>53</v>
      </c>
      <c r="M40" s="26"/>
      <c r="N40" s="23" t="s">
        <v>50</v>
      </c>
      <c r="O40" s="27"/>
    </row>
    <row r="41" spans="1:15" ht="14.25" customHeight="1" x14ac:dyDescent="0.2">
      <c r="A41" s="21">
        <v>1969</v>
      </c>
      <c r="B41" s="22">
        <v>42266</v>
      </c>
      <c r="C41" s="23" t="s">
        <v>61</v>
      </c>
      <c r="D41" s="24">
        <v>13</v>
      </c>
      <c r="E41" s="24">
        <v>6</v>
      </c>
      <c r="F41" s="24" t="s">
        <v>6</v>
      </c>
      <c r="G41" s="24">
        <v>1</v>
      </c>
      <c r="H41" s="24"/>
      <c r="I41" s="24"/>
      <c r="J41" s="24"/>
      <c r="K41" s="24" t="s">
        <v>15</v>
      </c>
      <c r="L41" s="25" t="s">
        <v>62</v>
      </c>
      <c r="M41" s="26"/>
      <c r="N41" s="23" t="s">
        <v>50</v>
      </c>
      <c r="O41" s="27"/>
    </row>
    <row r="42" spans="1:15" ht="14.25" customHeight="1" x14ac:dyDescent="0.2">
      <c r="A42" s="21">
        <v>1969</v>
      </c>
      <c r="B42" s="22">
        <v>42273</v>
      </c>
      <c r="C42" s="23" t="s">
        <v>20</v>
      </c>
      <c r="D42" s="24">
        <v>0</v>
      </c>
      <c r="E42" s="24">
        <v>21</v>
      </c>
      <c r="F42" s="24" t="s">
        <v>7</v>
      </c>
      <c r="G42" s="24"/>
      <c r="H42" s="24">
        <v>1</v>
      </c>
      <c r="I42" s="24"/>
      <c r="J42" s="24"/>
      <c r="K42" s="24" t="s">
        <v>16</v>
      </c>
      <c r="L42" s="25" t="s">
        <v>53</v>
      </c>
      <c r="M42" s="26"/>
      <c r="N42" s="23" t="s">
        <v>50</v>
      </c>
      <c r="O42" s="27"/>
    </row>
    <row r="43" spans="1:15" ht="14.25" customHeight="1" x14ac:dyDescent="0.2">
      <c r="A43" s="21">
        <v>1969</v>
      </c>
      <c r="B43" s="22">
        <v>42280</v>
      </c>
      <c r="C43" s="23" t="s">
        <v>42</v>
      </c>
      <c r="D43" s="24">
        <v>53</v>
      </c>
      <c r="E43" s="24">
        <v>6</v>
      </c>
      <c r="F43" s="24" t="s">
        <v>6</v>
      </c>
      <c r="G43" s="24">
        <v>1</v>
      </c>
      <c r="H43" s="24"/>
      <c r="I43" s="24"/>
      <c r="J43" s="24"/>
      <c r="K43" s="24" t="s">
        <v>16</v>
      </c>
      <c r="L43" s="25" t="s">
        <v>53</v>
      </c>
      <c r="M43" s="26"/>
      <c r="N43" s="23" t="s">
        <v>50</v>
      </c>
      <c r="O43" s="27"/>
    </row>
    <row r="44" spans="1:15" ht="14.25" customHeight="1" x14ac:dyDescent="0.2">
      <c r="A44" s="21">
        <v>1969</v>
      </c>
      <c r="B44" s="22">
        <v>42287</v>
      </c>
      <c r="C44" s="23" t="s">
        <v>63</v>
      </c>
      <c r="D44" s="24">
        <v>3</v>
      </c>
      <c r="E44" s="24">
        <v>0</v>
      </c>
      <c r="F44" s="24" t="s">
        <v>6</v>
      </c>
      <c r="G44" s="24">
        <v>1</v>
      </c>
      <c r="H44" s="24"/>
      <c r="I44" s="24"/>
      <c r="J44" s="24"/>
      <c r="K44" s="24" t="s">
        <v>16</v>
      </c>
      <c r="L44" s="25" t="s">
        <v>53</v>
      </c>
      <c r="M44" s="26"/>
      <c r="N44" s="23" t="s">
        <v>50</v>
      </c>
      <c r="O44" s="27"/>
    </row>
    <row r="45" spans="1:15" ht="14.25" customHeight="1" x14ac:dyDescent="0.2">
      <c r="A45" s="21">
        <v>1969</v>
      </c>
      <c r="B45" s="22">
        <v>42294</v>
      </c>
      <c r="C45" s="23" t="s">
        <v>64</v>
      </c>
      <c r="D45" s="24">
        <v>33</v>
      </c>
      <c r="E45" s="24">
        <v>0</v>
      </c>
      <c r="F45" s="24" t="s">
        <v>6</v>
      </c>
      <c r="G45" s="24">
        <v>1</v>
      </c>
      <c r="H45" s="24"/>
      <c r="I45" s="24"/>
      <c r="J45" s="24"/>
      <c r="K45" s="24" t="s">
        <v>15</v>
      </c>
      <c r="L45" s="25" t="s">
        <v>65</v>
      </c>
      <c r="M45" s="26"/>
      <c r="N45" s="23" t="s">
        <v>50</v>
      </c>
      <c r="O45" s="27"/>
    </row>
    <row r="46" spans="1:15" ht="14.25" customHeight="1" x14ac:dyDescent="0.2">
      <c r="A46" s="21">
        <v>1969</v>
      </c>
      <c r="B46" s="22">
        <v>42301</v>
      </c>
      <c r="C46" s="23" t="s">
        <v>54</v>
      </c>
      <c r="D46" s="24">
        <v>32</v>
      </c>
      <c r="E46" s="24">
        <v>6</v>
      </c>
      <c r="F46" s="24" t="s">
        <v>6</v>
      </c>
      <c r="G46" s="24">
        <v>1</v>
      </c>
      <c r="H46" s="24"/>
      <c r="I46" s="24"/>
      <c r="J46" s="24"/>
      <c r="K46" s="24" t="s">
        <v>16</v>
      </c>
      <c r="L46" s="25" t="s">
        <v>53</v>
      </c>
      <c r="M46" s="26"/>
      <c r="N46" s="23" t="s">
        <v>50</v>
      </c>
      <c r="O46" s="27"/>
    </row>
    <row r="47" spans="1:15" ht="14.25" customHeight="1" x14ac:dyDescent="0.2">
      <c r="A47" s="21">
        <v>1969</v>
      </c>
      <c r="B47" s="22">
        <v>42308</v>
      </c>
      <c r="C47" s="23" t="s">
        <v>25</v>
      </c>
      <c r="D47" s="24">
        <v>6</v>
      </c>
      <c r="E47" s="24">
        <v>20</v>
      </c>
      <c r="F47" s="24" t="s">
        <v>7</v>
      </c>
      <c r="G47" s="24"/>
      <c r="H47" s="24">
        <v>1</v>
      </c>
      <c r="I47" s="24"/>
      <c r="J47" s="24"/>
      <c r="K47" s="24" t="s">
        <v>16</v>
      </c>
      <c r="L47" s="25" t="s">
        <v>53</v>
      </c>
      <c r="M47" s="26"/>
      <c r="N47" s="23" t="s">
        <v>50</v>
      </c>
      <c r="O47" s="27"/>
    </row>
    <row r="48" spans="1:15" ht="14.25" customHeight="1" x14ac:dyDescent="0.2">
      <c r="A48" s="21">
        <v>1969</v>
      </c>
      <c r="B48" s="22">
        <v>42315</v>
      </c>
      <c r="C48" s="23" t="s">
        <v>36</v>
      </c>
      <c r="D48" s="24">
        <v>33</v>
      </c>
      <c r="E48" s="24">
        <v>22</v>
      </c>
      <c r="F48" s="24" t="s">
        <v>6</v>
      </c>
      <c r="G48" s="24">
        <v>1</v>
      </c>
      <c r="H48" s="24"/>
      <c r="I48" s="24"/>
      <c r="J48" s="24"/>
      <c r="K48" s="24" t="s">
        <v>15</v>
      </c>
      <c r="L48" s="25" t="s">
        <v>48</v>
      </c>
      <c r="M48" s="26"/>
      <c r="N48" s="23" t="s">
        <v>50</v>
      </c>
      <c r="O48" s="27"/>
    </row>
    <row r="49" spans="1:15" ht="14.25" customHeight="1" x14ac:dyDescent="0.2">
      <c r="A49" s="10">
        <v>1970</v>
      </c>
      <c r="B49" s="11">
        <v>42251</v>
      </c>
      <c r="C49" s="12" t="s">
        <v>20</v>
      </c>
      <c r="D49" s="13">
        <v>6</v>
      </c>
      <c r="E49" s="13">
        <v>21</v>
      </c>
      <c r="F49" s="13" t="s">
        <v>7</v>
      </c>
      <c r="H49" s="13">
        <v>1</v>
      </c>
      <c r="K49" s="13" t="s">
        <v>15</v>
      </c>
      <c r="L49" s="14" t="s">
        <v>20</v>
      </c>
      <c r="M49" s="15" t="s">
        <v>21</v>
      </c>
      <c r="N49" s="12" t="s">
        <v>69</v>
      </c>
      <c r="O49" s="16"/>
    </row>
    <row r="50" spans="1:15" ht="14.25" customHeight="1" x14ac:dyDescent="0.2">
      <c r="A50" s="10">
        <v>1970</v>
      </c>
      <c r="B50" s="11">
        <v>42258</v>
      </c>
      <c r="C50" s="12" t="s">
        <v>31</v>
      </c>
      <c r="D50" s="13">
        <v>14</v>
      </c>
      <c r="E50" s="13">
        <v>7</v>
      </c>
      <c r="F50" s="13" t="s">
        <v>6</v>
      </c>
      <c r="G50" s="13">
        <v>1</v>
      </c>
      <c r="K50" s="13" t="s">
        <v>15</v>
      </c>
      <c r="L50" s="14" t="s">
        <v>34</v>
      </c>
      <c r="N50" s="12" t="s">
        <v>69</v>
      </c>
      <c r="O50" s="16"/>
    </row>
    <row r="51" spans="1:15" ht="14.25" customHeight="1" x14ac:dyDescent="0.2">
      <c r="A51" s="10">
        <v>1970</v>
      </c>
      <c r="B51" s="11">
        <v>42265</v>
      </c>
      <c r="C51" s="12" t="s">
        <v>64</v>
      </c>
      <c r="D51" s="13">
        <v>45</v>
      </c>
      <c r="E51" s="13">
        <v>6</v>
      </c>
      <c r="F51" s="13" t="s">
        <v>6</v>
      </c>
      <c r="G51" s="13">
        <v>1</v>
      </c>
      <c r="K51" s="13" t="s">
        <v>16</v>
      </c>
      <c r="L51" s="14" t="s">
        <v>53</v>
      </c>
      <c r="N51" s="12" t="s">
        <v>69</v>
      </c>
      <c r="O51" s="16"/>
    </row>
    <row r="52" spans="1:15" ht="14.25" customHeight="1" x14ac:dyDescent="0.2">
      <c r="A52" s="10">
        <v>1970</v>
      </c>
      <c r="B52" s="11">
        <v>42272</v>
      </c>
      <c r="C52" s="12" t="s">
        <v>66</v>
      </c>
      <c r="D52" s="13">
        <v>26</v>
      </c>
      <c r="E52" s="13">
        <v>6</v>
      </c>
      <c r="F52" s="13" t="s">
        <v>6</v>
      </c>
      <c r="G52" s="13">
        <v>1</v>
      </c>
      <c r="K52" s="13" t="s">
        <v>16</v>
      </c>
      <c r="L52" s="14" t="s">
        <v>53</v>
      </c>
      <c r="N52" s="12" t="s">
        <v>69</v>
      </c>
      <c r="O52" s="16"/>
    </row>
    <row r="53" spans="1:15" ht="14.25" customHeight="1" x14ac:dyDescent="0.2">
      <c r="A53" s="10">
        <v>1970</v>
      </c>
      <c r="B53" s="11">
        <v>42279</v>
      </c>
      <c r="C53" s="12" t="s">
        <v>67</v>
      </c>
      <c r="D53" s="13">
        <v>19</v>
      </c>
      <c r="E53" s="13">
        <v>26</v>
      </c>
      <c r="F53" s="13" t="s">
        <v>7</v>
      </c>
      <c r="H53" s="13">
        <v>1</v>
      </c>
      <c r="K53" s="13" t="s">
        <v>15</v>
      </c>
      <c r="L53" s="14" t="s">
        <v>68</v>
      </c>
      <c r="N53" s="12" t="s">
        <v>69</v>
      </c>
      <c r="O53" s="16"/>
    </row>
    <row r="54" spans="1:15" ht="14.25" customHeight="1" x14ac:dyDescent="0.2">
      <c r="A54" s="10">
        <v>1970</v>
      </c>
      <c r="B54" s="11">
        <v>42286</v>
      </c>
      <c r="C54" s="12" t="s">
        <v>54</v>
      </c>
      <c r="D54" s="13">
        <v>30</v>
      </c>
      <c r="E54" s="13">
        <v>6</v>
      </c>
      <c r="F54" s="13" t="s">
        <v>6</v>
      </c>
      <c r="G54" s="13">
        <v>1</v>
      </c>
      <c r="K54" s="13" t="s">
        <v>16</v>
      </c>
      <c r="L54" s="14" t="s">
        <v>53</v>
      </c>
      <c r="N54" s="12" t="s">
        <v>69</v>
      </c>
      <c r="O54" s="16"/>
    </row>
    <row r="55" spans="1:15" ht="14.25" customHeight="1" x14ac:dyDescent="0.2">
      <c r="A55" s="10">
        <v>1970</v>
      </c>
      <c r="B55" s="11">
        <v>42293</v>
      </c>
      <c r="C55" s="12" t="s">
        <v>61</v>
      </c>
      <c r="D55" s="13">
        <v>21</v>
      </c>
      <c r="E55" s="13">
        <v>14</v>
      </c>
      <c r="F55" s="13" t="s">
        <v>6</v>
      </c>
      <c r="G55" s="13">
        <v>1</v>
      </c>
      <c r="K55" s="13" t="s">
        <v>15</v>
      </c>
      <c r="L55" s="14" t="s">
        <v>62</v>
      </c>
      <c r="N55" s="12" t="s">
        <v>69</v>
      </c>
      <c r="O55" s="16"/>
    </row>
    <row r="56" spans="1:15" ht="14.25" customHeight="1" x14ac:dyDescent="0.2">
      <c r="A56" s="10">
        <v>1970</v>
      </c>
      <c r="B56" s="11">
        <v>42300</v>
      </c>
      <c r="C56" s="12" t="s">
        <v>43</v>
      </c>
      <c r="D56" s="13">
        <v>41</v>
      </c>
      <c r="E56" s="13">
        <v>0</v>
      </c>
      <c r="F56" s="13" t="s">
        <v>6</v>
      </c>
      <c r="G56" s="13">
        <v>1</v>
      </c>
      <c r="K56" s="13" t="s">
        <v>16</v>
      </c>
      <c r="L56" s="14" t="s">
        <v>53</v>
      </c>
      <c r="N56" s="12" t="s">
        <v>69</v>
      </c>
      <c r="O56" s="16"/>
    </row>
    <row r="57" spans="1:15" ht="14.25" customHeight="1" x14ac:dyDescent="0.2">
      <c r="A57" s="10">
        <v>1970</v>
      </c>
      <c r="B57" s="11">
        <v>42310</v>
      </c>
      <c r="C57" s="12" t="s">
        <v>63</v>
      </c>
      <c r="D57" s="13">
        <v>6</v>
      </c>
      <c r="E57" s="13">
        <v>6</v>
      </c>
      <c r="F57" s="13" t="s">
        <v>7</v>
      </c>
      <c r="H57" s="13">
        <v>1</v>
      </c>
      <c r="K57" s="13" t="s">
        <v>16</v>
      </c>
      <c r="L57" s="14" t="s">
        <v>53</v>
      </c>
      <c r="N57" s="12" t="s">
        <v>69</v>
      </c>
      <c r="O57" s="16"/>
    </row>
    <row r="58" spans="1:15" ht="14.25" customHeight="1" x14ac:dyDescent="0.2">
      <c r="A58" s="10">
        <v>1970</v>
      </c>
      <c r="B58" s="11">
        <v>42314</v>
      </c>
      <c r="C58" s="12" t="s">
        <v>58</v>
      </c>
      <c r="D58" s="13">
        <v>35</v>
      </c>
      <c r="E58" s="13">
        <v>12</v>
      </c>
      <c r="F58" s="13" t="s">
        <v>6</v>
      </c>
      <c r="G58" s="13">
        <v>1</v>
      </c>
      <c r="K58" s="13" t="s">
        <v>15</v>
      </c>
      <c r="L58" s="14" t="s">
        <v>58</v>
      </c>
      <c r="N58" s="12" t="s">
        <v>69</v>
      </c>
      <c r="O58" s="16"/>
    </row>
    <row r="59" spans="1:15" ht="14.25" customHeight="1" x14ac:dyDescent="0.2">
      <c r="A59" s="21">
        <v>1971</v>
      </c>
      <c r="B59" s="22">
        <v>42250</v>
      </c>
      <c r="C59" s="23" t="s">
        <v>20</v>
      </c>
      <c r="D59" s="24">
        <v>19</v>
      </c>
      <c r="E59" s="24">
        <v>39</v>
      </c>
      <c r="F59" s="24" t="s">
        <v>7</v>
      </c>
      <c r="G59" s="24"/>
      <c r="H59" s="24">
        <v>1</v>
      </c>
      <c r="I59" s="24"/>
      <c r="J59" s="24"/>
      <c r="K59" s="24" t="s">
        <v>16</v>
      </c>
      <c r="L59" s="25" t="s">
        <v>53</v>
      </c>
      <c r="M59" s="26"/>
      <c r="N59" s="23" t="s">
        <v>71</v>
      </c>
      <c r="O59" s="27"/>
    </row>
    <row r="60" spans="1:15" ht="14.25" customHeight="1" x14ac:dyDescent="0.2">
      <c r="A60" s="21">
        <v>1971</v>
      </c>
      <c r="B60" s="22">
        <v>42257</v>
      </c>
      <c r="C60" s="23" t="s">
        <v>66</v>
      </c>
      <c r="D60" s="24">
        <v>52</v>
      </c>
      <c r="E60" s="24">
        <v>0</v>
      </c>
      <c r="F60" s="24" t="s">
        <v>6</v>
      </c>
      <c r="G60" s="24">
        <v>1</v>
      </c>
      <c r="H60" s="24"/>
      <c r="I60" s="24"/>
      <c r="J60" s="24"/>
      <c r="K60" s="24" t="s">
        <v>16</v>
      </c>
      <c r="L60" s="25" t="s">
        <v>53</v>
      </c>
      <c r="M60" s="26"/>
      <c r="N60" s="23" t="s">
        <v>71</v>
      </c>
      <c r="O60" s="27"/>
    </row>
    <row r="61" spans="1:15" ht="14.25" customHeight="1" x14ac:dyDescent="0.2">
      <c r="A61" s="21">
        <v>1971</v>
      </c>
      <c r="B61" s="22">
        <v>42264</v>
      </c>
      <c r="C61" s="23" t="s">
        <v>70</v>
      </c>
      <c r="D61" s="24">
        <v>14</v>
      </c>
      <c r="E61" s="24">
        <v>6</v>
      </c>
      <c r="F61" s="24" t="s">
        <v>6</v>
      </c>
      <c r="G61" s="24">
        <v>1</v>
      </c>
      <c r="H61" s="24"/>
      <c r="I61" s="24"/>
      <c r="J61" s="24"/>
      <c r="K61" s="24" t="s">
        <v>16</v>
      </c>
      <c r="L61" s="25" t="s">
        <v>53</v>
      </c>
      <c r="M61" s="26"/>
      <c r="N61" s="23" t="s">
        <v>71</v>
      </c>
      <c r="O61" s="27"/>
    </row>
    <row r="62" spans="1:15" ht="14.25" customHeight="1" x14ac:dyDescent="0.2">
      <c r="A62" s="21">
        <v>1971</v>
      </c>
      <c r="B62" s="22">
        <v>42271</v>
      </c>
      <c r="C62" s="23" t="s">
        <v>25</v>
      </c>
      <c r="D62" s="24">
        <v>0</v>
      </c>
      <c r="E62" s="24">
        <v>17</v>
      </c>
      <c r="F62" s="24" t="s">
        <v>7</v>
      </c>
      <c r="G62" s="24"/>
      <c r="H62" s="24">
        <v>1</v>
      </c>
      <c r="I62" s="24"/>
      <c r="J62" s="24"/>
      <c r="K62" s="24" t="s">
        <v>15</v>
      </c>
      <c r="L62" s="25" t="s">
        <v>25</v>
      </c>
      <c r="M62" s="26"/>
      <c r="N62" s="23" t="s">
        <v>71</v>
      </c>
      <c r="O62" s="27"/>
    </row>
    <row r="63" spans="1:15" ht="14.25" customHeight="1" x14ac:dyDescent="0.2">
      <c r="A63" s="21">
        <v>1971</v>
      </c>
      <c r="B63" s="22">
        <v>42285</v>
      </c>
      <c r="C63" s="23" t="s">
        <v>54</v>
      </c>
      <c r="D63" s="24">
        <v>6</v>
      </c>
      <c r="E63" s="24">
        <v>12</v>
      </c>
      <c r="F63" s="24" t="s">
        <v>7</v>
      </c>
      <c r="G63" s="24"/>
      <c r="H63" s="24">
        <v>1</v>
      </c>
      <c r="I63" s="24"/>
      <c r="J63" s="24"/>
      <c r="K63" s="24" t="s">
        <v>15</v>
      </c>
      <c r="L63" s="25" t="s">
        <v>17</v>
      </c>
      <c r="M63" s="26"/>
      <c r="N63" s="23" t="s">
        <v>71</v>
      </c>
      <c r="O63" s="27"/>
    </row>
    <row r="64" spans="1:15" ht="14.25" customHeight="1" x14ac:dyDescent="0.2">
      <c r="A64" s="21">
        <v>1971</v>
      </c>
      <c r="B64" s="22">
        <v>42292</v>
      </c>
      <c r="C64" s="23" t="s">
        <v>61</v>
      </c>
      <c r="D64" s="24">
        <v>19</v>
      </c>
      <c r="E64" s="24">
        <v>0</v>
      </c>
      <c r="F64" s="24" t="s">
        <v>6</v>
      </c>
      <c r="G64" s="24">
        <v>1</v>
      </c>
      <c r="H64" s="24"/>
      <c r="I64" s="24"/>
      <c r="J64" s="24"/>
      <c r="K64" s="24" t="s">
        <v>16</v>
      </c>
      <c r="L64" s="25" t="s">
        <v>53</v>
      </c>
      <c r="M64" s="26"/>
      <c r="N64" s="23" t="s">
        <v>71</v>
      </c>
      <c r="O64" s="27"/>
    </row>
    <row r="65" spans="1:15" ht="14.25" customHeight="1" x14ac:dyDescent="0.2">
      <c r="A65" s="21">
        <v>1971</v>
      </c>
      <c r="B65" s="22">
        <v>42299</v>
      </c>
      <c r="C65" s="23" t="s">
        <v>43</v>
      </c>
      <c r="D65" s="24">
        <v>4</v>
      </c>
      <c r="E65" s="24">
        <v>6</v>
      </c>
      <c r="F65" s="24" t="s">
        <v>7</v>
      </c>
      <c r="G65" s="24"/>
      <c r="H65" s="24">
        <v>1</v>
      </c>
      <c r="I65" s="24"/>
      <c r="J65" s="24"/>
      <c r="K65" s="24" t="s">
        <v>15</v>
      </c>
      <c r="L65" s="25" t="s">
        <v>42</v>
      </c>
      <c r="M65" s="26"/>
      <c r="N65" s="23" t="s">
        <v>71</v>
      </c>
      <c r="O65" s="27"/>
    </row>
    <row r="66" spans="1:15" ht="14.25" customHeight="1" x14ac:dyDescent="0.2">
      <c r="A66" s="21">
        <v>1971</v>
      </c>
      <c r="B66" s="22">
        <v>42306</v>
      </c>
      <c r="C66" s="23" t="s">
        <v>63</v>
      </c>
      <c r="D66" s="24">
        <v>20</v>
      </c>
      <c r="E66" s="24">
        <v>0</v>
      </c>
      <c r="F66" s="24" t="s">
        <v>6</v>
      </c>
      <c r="G66" s="24">
        <v>1</v>
      </c>
      <c r="H66" s="24"/>
      <c r="I66" s="24"/>
      <c r="J66" s="24"/>
      <c r="K66" s="24" t="s">
        <v>16</v>
      </c>
      <c r="L66" s="25" t="s">
        <v>53</v>
      </c>
      <c r="M66" s="26"/>
      <c r="N66" s="23" t="s">
        <v>71</v>
      </c>
      <c r="O66" s="27"/>
    </row>
    <row r="67" spans="1:15" ht="14.25" customHeight="1" x14ac:dyDescent="0.2">
      <c r="A67" s="21">
        <v>1971</v>
      </c>
      <c r="B67" s="22">
        <v>42313</v>
      </c>
      <c r="C67" s="23" t="s">
        <v>58</v>
      </c>
      <c r="D67" s="24">
        <v>41</v>
      </c>
      <c r="E67" s="24">
        <v>16</v>
      </c>
      <c r="F67" s="24" t="s">
        <v>6</v>
      </c>
      <c r="G67" s="24">
        <v>1</v>
      </c>
      <c r="H67" s="24"/>
      <c r="I67" s="24"/>
      <c r="J67" s="24"/>
      <c r="K67" s="24" t="s">
        <v>16</v>
      </c>
      <c r="L67" s="25" t="s">
        <v>53</v>
      </c>
      <c r="M67" s="26"/>
      <c r="N67" s="23" t="s">
        <v>71</v>
      </c>
      <c r="O67" s="27"/>
    </row>
    <row r="68" spans="1:15" ht="14.25" customHeight="1" x14ac:dyDescent="0.2">
      <c r="A68" s="21">
        <v>1971</v>
      </c>
      <c r="B68" s="22">
        <v>42320</v>
      </c>
      <c r="C68" s="23" t="s">
        <v>67</v>
      </c>
      <c r="D68" s="24">
        <v>6</v>
      </c>
      <c r="E68" s="24">
        <v>2</v>
      </c>
      <c r="F68" s="24" t="s">
        <v>6</v>
      </c>
      <c r="G68" s="24">
        <v>1</v>
      </c>
      <c r="H68" s="24"/>
      <c r="I68" s="24"/>
      <c r="J68" s="24"/>
      <c r="K68" s="24" t="s">
        <v>16</v>
      </c>
      <c r="L68" s="25" t="s">
        <v>53</v>
      </c>
      <c r="M68" s="26"/>
      <c r="N68" s="23" t="s">
        <v>71</v>
      </c>
      <c r="O68" s="27" t="s">
        <v>38</v>
      </c>
    </row>
    <row r="69" spans="1:15" ht="14.25" customHeight="1" x14ac:dyDescent="0.2">
      <c r="A69" s="10">
        <v>1972</v>
      </c>
      <c r="B69" s="11">
        <v>42255</v>
      </c>
      <c r="C69" s="12" t="s">
        <v>20</v>
      </c>
      <c r="D69" s="13">
        <v>0</v>
      </c>
      <c r="E69" s="13">
        <v>28</v>
      </c>
      <c r="F69" s="13" t="s">
        <v>7</v>
      </c>
      <c r="H69" s="13">
        <v>1</v>
      </c>
      <c r="K69" s="13" t="s">
        <v>15</v>
      </c>
      <c r="L69" s="14" t="s">
        <v>20</v>
      </c>
      <c r="M69" s="15" t="s">
        <v>44</v>
      </c>
      <c r="N69" s="12" t="s">
        <v>72</v>
      </c>
      <c r="O69" s="28"/>
    </row>
    <row r="70" spans="1:15" ht="14.25" customHeight="1" x14ac:dyDescent="0.2">
      <c r="A70" s="10">
        <v>1972</v>
      </c>
      <c r="B70" s="11">
        <v>42262</v>
      </c>
      <c r="C70" s="12" t="s">
        <v>66</v>
      </c>
      <c r="D70" s="13">
        <v>3</v>
      </c>
      <c r="E70" s="13">
        <v>8</v>
      </c>
      <c r="F70" s="13" t="s">
        <v>7</v>
      </c>
      <c r="H70" s="13">
        <v>1</v>
      </c>
      <c r="K70" s="13" t="s">
        <v>16</v>
      </c>
      <c r="L70" s="14" t="s">
        <v>53</v>
      </c>
      <c r="N70" s="12" t="s">
        <v>72</v>
      </c>
      <c r="O70" s="28"/>
    </row>
    <row r="71" spans="1:15" ht="14.25" customHeight="1" x14ac:dyDescent="0.2">
      <c r="A71" s="10">
        <v>1972</v>
      </c>
      <c r="B71" s="11">
        <v>42269</v>
      </c>
      <c r="C71" s="12" t="s">
        <v>70</v>
      </c>
      <c r="D71" s="13">
        <v>17</v>
      </c>
      <c r="E71" s="13">
        <v>8</v>
      </c>
      <c r="F71" s="13" t="s">
        <v>6</v>
      </c>
      <c r="G71" s="13">
        <v>1</v>
      </c>
      <c r="K71" s="13" t="s">
        <v>15</v>
      </c>
      <c r="L71" s="14" t="s">
        <v>20</v>
      </c>
      <c r="N71" s="12" t="s">
        <v>72</v>
      </c>
      <c r="O71" s="28"/>
    </row>
    <row r="72" spans="1:15" ht="14.25" customHeight="1" x14ac:dyDescent="0.2">
      <c r="A72" s="10">
        <v>1972</v>
      </c>
      <c r="B72" s="11">
        <v>42276</v>
      </c>
      <c r="C72" s="12" t="s">
        <v>25</v>
      </c>
      <c r="D72" s="13">
        <v>7</v>
      </c>
      <c r="E72" s="13">
        <v>12</v>
      </c>
      <c r="F72" s="13" t="s">
        <v>7</v>
      </c>
      <c r="H72" s="13">
        <v>1</v>
      </c>
      <c r="K72" s="13" t="s">
        <v>16</v>
      </c>
      <c r="L72" s="14" t="s">
        <v>53</v>
      </c>
      <c r="N72" s="12" t="s">
        <v>72</v>
      </c>
      <c r="O72" s="28"/>
    </row>
    <row r="73" spans="1:15" ht="14.25" customHeight="1" x14ac:dyDescent="0.2">
      <c r="A73" s="10">
        <v>1972</v>
      </c>
      <c r="B73" s="11">
        <v>42290</v>
      </c>
      <c r="C73" s="12" t="s">
        <v>54</v>
      </c>
      <c r="D73" s="13">
        <v>14</v>
      </c>
      <c r="E73" s="13">
        <v>27</v>
      </c>
      <c r="F73" s="13" t="s">
        <v>7</v>
      </c>
      <c r="H73" s="13">
        <v>1</v>
      </c>
      <c r="K73" s="13" t="s">
        <v>16</v>
      </c>
      <c r="L73" s="14" t="s">
        <v>53</v>
      </c>
      <c r="N73" s="12" t="s">
        <v>72</v>
      </c>
      <c r="O73" s="28"/>
    </row>
    <row r="74" spans="1:15" ht="14.25" customHeight="1" x14ac:dyDescent="0.2">
      <c r="A74" s="10">
        <v>1972</v>
      </c>
      <c r="B74" s="11">
        <v>42297</v>
      </c>
      <c r="C74" s="12" t="s">
        <v>61</v>
      </c>
      <c r="D74" s="13">
        <v>27</v>
      </c>
      <c r="E74" s="13">
        <v>6</v>
      </c>
      <c r="F74" s="13" t="s">
        <v>6</v>
      </c>
      <c r="G74" s="13">
        <v>1</v>
      </c>
      <c r="K74" s="13" t="s">
        <v>15</v>
      </c>
      <c r="L74" s="14" t="s">
        <v>62</v>
      </c>
      <c r="N74" s="12" t="s">
        <v>72</v>
      </c>
      <c r="O74" s="28"/>
    </row>
    <row r="75" spans="1:15" ht="14.25" customHeight="1" x14ac:dyDescent="0.2">
      <c r="A75" s="10">
        <v>1972</v>
      </c>
      <c r="B75" s="11">
        <v>42304</v>
      </c>
      <c r="C75" s="12" t="s">
        <v>43</v>
      </c>
      <c r="D75" s="13">
        <v>28</v>
      </c>
      <c r="E75" s="13">
        <v>24</v>
      </c>
      <c r="F75" s="13" t="s">
        <v>6</v>
      </c>
      <c r="G75" s="13">
        <v>1</v>
      </c>
      <c r="K75" s="13" t="s">
        <v>16</v>
      </c>
      <c r="L75" s="14" t="s">
        <v>53</v>
      </c>
      <c r="N75" s="12" t="s">
        <v>72</v>
      </c>
      <c r="O75" s="28"/>
    </row>
    <row r="76" spans="1:15" ht="14.25" customHeight="1" x14ac:dyDescent="0.2">
      <c r="A76" s="10">
        <v>1972</v>
      </c>
      <c r="B76" s="11">
        <v>42311</v>
      </c>
      <c r="C76" s="12" t="s">
        <v>59</v>
      </c>
      <c r="D76" s="13">
        <v>13</v>
      </c>
      <c r="E76" s="13">
        <v>26</v>
      </c>
      <c r="F76" s="13" t="s">
        <v>7</v>
      </c>
      <c r="H76" s="13">
        <v>1</v>
      </c>
      <c r="K76" s="13" t="s">
        <v>16</v>
      </c>
      <c r="L76" s="14" t="s">
        <v>53</v>
      </c>
      <c r="N76" s="12" t="s">
        <v>72</v>
      </c>
      <c r="O76" s="28"/>
    </row>
    <row r="77" spans="1:15" ht="14.25" customHeight="1" x14ac:dyDescent="0.2">
      <c r="A77" s="10">
        <v>1972</v>
      </c>
      <c r="B77" s="11">
        <v>42318</v>
      </c>
      <c r="C77" s="12" t="s">
        <v>58</v>
      </c>
      <c r="D77" s="13">
        <v>38</v>
      </c>
      <c r="E77" s="13">
        <v>28</v>
      </c>
      <c r="F77" s="13" t="s">
        <v>6</v>
      </c>
      <c r="G77" s="13">
        <v>1</v>
      </c>
      <c r="K77" s="13" t="s">
        <v>15</v>
      </c>
      <c r="L77" s="14" t="s">
        <v>58</v>
      </c>
      <c r="N77" s="12" t="s">
        <v>72</v>
      </c>
      <c r="O77" s="28"/>
    </row>
    <row r="78" spans="1:15" ht="14.25" customHeight="1" x14ac:dyDescent="0.2">
      <c r="A78" s="10">
        <v>1972</v>
      </c>
      <c r="B78" s="11">
        <v>42325</v>
      </c>
      <c r="C78" s="12" t="s">
        <v>67</v>
      </c>
      <c r="D78" s="13">
        <v>22</v>
      </c>
      <c r="E78" s="13">
        <v>14</v>
      </c>
      <c r="F78" s="13" t="s">
        <v>6</v>
      </c>
      <c r="G78" s="13">
        <v>1</v>
      </c>
      <c r="K78" s="13" t="s">
        <v>15</v>
      </c>
      <c r="L78" s="14" t="s">
        <v>68</v>
      </c>
      <c r="N78" s="12" t="s">
        <v>72</v>
      </c>
      <c r="O78" s="28" t="s">
        <v>73</v>
      </c>
    </row>
    <row r="79" spans="1:15" ht="14.25" customHeight="1" x14ac:dyDescent="0.2">
      <c r="A79" s="21">
        <v>1973</v>
      </c>
      <c r="B79" s="22">
        <v>42254</v>
      </c>
      <c r="C79" s="23" t="s">
        <v>20</v>
      </c>
      <c r="D79" s="24">
        <v>0</v>
      </c>
      <c r="E79" s="24">
        <v>20</v>
      </c>
      <c r="F79" s="24" t="s">
        <v>7</v>
      </c>
      <c r="G79" s="24"/>
      <c r="H79" s="24">
        <v>1</v>
      </c>
      <c r="I79" s="24"/>
      <c r="J79" s="24"/>
      <c r="K79" s="24" t="s">
        <v>16</v>
      </c>
      <c r="L79" s="25" t="s">
        <v>53</v>
      </c>
      <c r="M79" s="26"/>
      <c r="N79" s="23" t="s">
        <v>72</v>
      </c>
      <c r="O79" s="27"/>
    </row>
    <row r="80" spans="1:15" ht="14.25" customHeight="1" x14ac:dyDescent="0.2">
      <c r="A80" s="21">
        <v>1973</v>
      </c>
      <c r="B80" s="22">
        <v>42261</v>
      </c>
      <c r="C80" s="23" t="s">
        <v>66</v>
      </c>
      <c r="D80" s="24">
        <v>10</v>
      </c>
      <c r="E80" s="24">
        <v>20</v>
      </c>
      <c r="F80" s="24" t="s">
        <v>7</v>
      </c>
      <c r="G80" s="24"/>
      <c r="H80" s="24">
        <v>1</v>
      </c>
      <c r="I80" s="24"/>
      <c r="J80" s="24"/>
      <c r="K80" s="24" t="s">
        <v>15</v>
      </c>
      <c r="L80" s="25" t="s">
        <v>53</v>
      </c>
      <c r="M80" s="26"/>
      <c r="N80" s="23" t="s">
        <v>72</v>
      </c>
      <c r="O80" s="27"/>
    </row>
    <row r="81" spans="1:15" ht="14.25" customHeight="1" x14ac:dyDescent="0.2">
      <c r="A81" s="21">
        <v>1973</v>
      </c>
      <c r="B81" s="22">
        <v>42268</v>
      </c>
      <c r="C81" s="23" t="s">
        <v>70</v>
      </c>
      <c r="D81" s="24">
        <v>6</v>
      </c>
      <c r="E81" s="24">
        <v>42</v>
      </c>
      <c r="F81" s="24" t="s">
        <v>7</v>
      </c>
      <c r="G81" s="24"/>
      <c r="H81" s="24">
        <v>1</v>
      </c>
      <c r="I81" s="24"/>
      <c r="J81" s="24"/>
      <c r="K81" s="24" t="s">
        <v>16</v>
      </c>
      <c r="L81" s="25" t="s">
        <v>53</v>
      </c>
      <c r="M81" s="26"/>
      <c r="N81" s="23" t="s">
        <v>72</v>
      </c>
      <c r="O81" s="27"/>
    </row>
    <row r="82" spans="1:15" ht="14.25" customHeight="1" x14ac:dyDescent="0.2">
      <c r="A82" s="21">
        <v>1973</v>
      </c>
      <c r="B82" s="22">
        <v>42275</v>
      </c>
      <c r="C82" s="23" t="s">
        <v>25</v>
      </c>
      <c r="D82" s="24">
        <v>0</v>
      </c>
      <c r="E82" s="24">
        <v>19</v>
      </c>
      <c r="F82" s="24" t="s">
        <v>7</v>
      </c>
      <c r="G82" s="24"/>
      <c r="H82" s="24">
        <v>1</v>
      </c>
      <c r="I82" s="24"/>
      <c r="J82" s="24"/>
      <c r="K82" s="24" t="s">
        <v>15</v>
      </c>
      <c r="L82" s="25" t="s">
        <v>25</v>
      </c>
      <c r="M82" s="26"/>
      <c r="N82" s="23" t="s">
        <v>72</v>
      </c>
      <c r="O82" s="27"/>
    </row>
    <row r="83" spans="1:15" ht="14.25" customHeight="1" x14ac:dyDescent="0.2">
      <c r="A83" s="21">
        <v>1973</v>
      </c>
      <c r="B83" s="22">
        <v>42282</v>
      </c>
      <c r="C83" s="23" t="s">
        <v>67</v>
      </c>
      <c r="D83" s="24">
        <v>11</v>
      </c>
      <c r="E83" s="24">
        <v>27</v>
      </c>
      <c r="F83" s="24" t="s">
        <v>7</v>
      </c>
      <c r="G83" s="24"/>
      <c r="H83" s="24">
        <v>1</v>
      </c>
      <c r="I83" s="24"/>
      <c r="J83" s="24"/>
      <c r="K83" s="24" t="s">
        <v>16</v>
      </c>
      <c r="L83" s="25" t="s">
        <v>53</v>
      </c>
      <c r="M83" s="26"/>
      <c r="N83" s="23" t="s">
        <v>72</v>
      </c>
      <c r="O83" s="27"/>
    </row>
    <row r="84" spans="1:15" ht="14.25" customHeight="1" x14ac:dyDescent="0.2">
      <c r="A84" s="21">
        <v>1973</v>
      </c>
      <c r="B84" s="22">
        <v>42289</v>
      </c>
      <c r="C84" s="23" t="s">
        <v>54</v>
      </c>
      <c r="D84" s="24">
        <v>6</v>
      </c>
      <c r="E84" s="24">
        <v>41</v>
      </c>
      <c r="F84" s="24" t="s">
        <v>7</v>
      </c>
      <c r="G84" s="24"/>
      <c r="H84" s="24">
        <v>1</v>
      </c>
      <c r="I84" s="24"/>
      <c r="J84" s="24"/>
      <c r="K84" s="24" t="s">
        <v>15</v>
      </c>
      <c r="L84" s="25" t="s">
        <v>17</v>
      </c>
      <c r="M84" s="26"/>
      <c r="N84" s="23" t="s">
        <v>72</v>
      </c>
      <c r="O84" s="27"/>
    </row>
    <row r="85" spans="1:15" ht="14.25" customHeight="1" x14ac:dyDescent="0.2">
      <c r="A85" s="21">
        <v>1973</v>
      </c>
      <c r="B85" s="22">
        <v>42296</v>
      </c>
      <c r="C85" s="23" t="s">
        <v>61</v>
      </c>
      <c r="D85" s="24">
        <v>45</v>
      </c>
      <c r="E85" s="24">
        <v>6</v>
      </c>
      <c r="F85" s="24" t="s">
        <v>6</v>
      </c>
      <c r="G85" s="24">
        <v>1</v>
      </c>
      <c r="H85" s="24"/>
      <c r="I85" s="24"/>
      <c r="J85" s="24"/>
      <c r="K85" s="24" t="s">
        <v>16</v>
      </c>
      <c r="L85" s="25" t="s">
        <v>53</v>
      </c>
      <c r="M85" s="26"/>
      <c r="N85" s="23" t="s">
        <v>72</v>
      </c>
      <c r="O85" s="27"/>
    </row>
    <row r="86" spans="1:15" ht="14.25" customHeight="1" x14ac:dyDescent="0.2">
      <c r="A86" s="21">
        <v>1973</v>
      </c>
      <c r="B86" s="22">
        <v>42303</v>
      </c>
      <c r="C86" s="23" t="s">
        <v>43</v>
      </c>
      <c r="D86" s="24">
        <v>29</v>
      </c>
      <c r="E86" s="24">
        <v>28</v>
      </c>
      <c r="F86" s="24" t="s">
        <v>6</v>
      </c>
      <c r="G86" s="24">
        <v>1</v>
      </c>
      <c r="H86" s="24"/>
      <c r="I86" s="24"/>
      <c r="J86" s="24"/>
      <c r="K86" s="24" t="s">
        <v>15</v>
      </c>
      <c r="L86" s="25" t="s">
        <v>42</v>
      </c>
      <c r="M86" s="26"/>
      <c r="N86" s="23" t="s">
        <v>72</v>
      </c>
      <c r="O86" s="27"/>
    </row>
    <row r="87" spans="1:15" ht="14.25" customHeight="1" x14ac:dyDescent="0.2">
      <c r="A87" s="21">
        <v>1973</v>
      </c>
      <c r="B87" s="22">
        <v>42310</v>
      </c>
      <c r="C87" s="23" t="s">
        <v>59</v>
      </c>
      <c r="D87" s="24">
        <v>6</v>
      </c>
      <c r="E87" s="24">
        <v>29</v>
      </c>
      <c r="F87" s="24" t="s">
        <v>7</v>
      </c>
      <c r="G87" s="24"/>
      <c r="H87" s="24">
        <v>1</v>
      </c>
      <c r="I87" s="24"/>
      <c r="J87" s="24"/>
      <c r="K87" s="24" t="s">
        <v>15</v>
      </c>
      <c r="L87" s="25" t="s">
        <v>74</v>
      </c>
      <c r="M87" s="26" t="s">
        <v>75</v>
      </c>
      <c r="N87" s="23" t="s">
        <v>72</v>
      </c>
      <c r="O87" s="27"/>
    </row>
    <row r="88" spans="1:15" ht="14.25" customHeight="1" x14ac:dyDescent="0.2">
      <c r="A88" s="21">
        <v>1973</v>
      </c>
      <c r="B88" s="22">
        <v>42317</v>
      </c>
      <c r="C88" s="23" t="s">
        <v>58</v>
      </c>
      <c r="D88" s="24">
        <v>10</v>
      </c>
      <c r="E88" s="24">
        <v>7</v>
      </c>
      <c r="F88" s="24" t="s">
        <v>6</v>
      </c>
      <c r="G88" s="24">
        <v>1</v>
      </c>
      <c r="H88" s="24"/>
      <c r="I88" s="24"/>
      <c r="J88" s="24"/>
      <c r="K88" s="24" t="s">
        <v>16</v>
      </c>
      <c r="L88" s="25" t="s">
        <v>53</v>
      </c>
      <c r="M88" s="26"/>
      <c r="N88" s="23" t="s">
        <v>72</v>
      </c>
      <c r="O88" s="27"/>
    </row>
    <row r="89" spans="1:15" ht="14.25" customHeight="1" x14ac:dyDescent="0.2">
      <c r="A89" s="10">
        <v>1974</v>
      </c>
      <c r="B89" s="11">
        <v>42254</v>
      </c>
      <c r="C89" s="12" t="s">
        <v>63</v>
      </c>
      <c r="D89" s="13">
        <v>7</v>
      </c>
      <c r="E89" s="13">
        <v>0</v>
      </c>
      <c r="F89" s="13" t="s">
        <v>6</v>
      </c>
      <c r="G89" s="13">
        <v>1</v>
      </c>
      <c r="K89" s="13" t="s">
        <v>16</v>
      </c>
      <c r="L89" s="14" t="s">
        <v>53</v>
      </c>
      <c r="N89" s="12" t="s">
        <v>72</v>
      </c>
      <c r="O89" s="28" t="s">
        <v>35</v>
      </c>
    </row>
    <row r="90" spans="1:15" ht="14.25" customHeight="1" x14ac:dyDescent="0.2">
      <c r="A90" s="10">
        <v>1974</v>
      </c>
      <c r="B90" s="11">
        <v>42260</v>
      </c>
      <c r="C90" s="12" t="s">
        <v>25</v>
      </c>
      <c r="D90" s="13">
        <v>15</v>
      </c>
      <c r="E90" s="13">
        <v>14</v>
      </c>
      <c r="F90" s="13" t="s">
        <v>6</v>
      </c>
      <c r="G90" s="13">
        <v>1</v>
      </c>
      <c r="K90" s="13" t="s">
        <v>15</v>
      </c>
      <c r="L90" s="14" t="s">
        <v>25</v>
      </c>
      <c r="N90" s="12" t="s">
        <v>72</v>
      </c>
      <c r="O90" s="28"/>
    </row>
    <row r="91" spans="1:15" ht="14.25" customHeight="1" x14ac:dyDescent="0.2">
      <c r="A91" s="10">
        <v>1974</v>
      </c>
      <c r="B91" s="11">
        <v>42267</v>
      </c>
      <c r="C91" s="12" t="s">
        <v>20</v>
      </c>
      <c r="D91" s="13">
        <v>0</v>
      </c>
      <c r="E91" s="13">
        <v>36</v>
      </c>
      <c r="F91" s="13" t="s">
        <v>7</v>
      </c>
      <c r="H91" s="13">
        <v>1</v>
      </c>
      <c r="K91" s="13" t="s">
        <v>16</v>
      </c>
      <c r="L91" s="14" t="s">
        <v>53</v>
      </c>
      <c r="N91" s="12" t="s">
        <v>72</v>
      </c>
      <c r="O91" s="28"/>
    </row>
    <row r="92" spans="1:15" ht="14.25" customHeight="1" x14ac:dyDescent="0.2">
      <c r="A92" s="10">
        <v>1974</v>
      </c>
      <c r="B92" s="11">
        <v>42274</v>
      </c>
      <c r="C92" s="12" t="s">
        <v>67</v>
      </c>
      <c r="D92" s="13">
        <v>8</v>
      </c>
      <c r="E92" s="13">
        <v>7</v>
      </c>
      <c r="F92" s="13" t="s">
        <v>6</v>
      </c>
      <c r="G92" s="13">
        <v>1</v>
      </c>
      <c r="K92" s="13" t="s">
        <v>15</v>
      </c>
      <c r="L92" s="14" t="s">
        <v>68</v>
      </c>
      <c r="N92" s="12" t="s">
        <v>72</v>
      </c>
      <c r="O92" s="28"/>
    </row>
    <row r="93" spans="1:15" ht="14.25" customHeight="1" x14ac:dyDescent="0.2">
      <c r="A93" s="10">
        <v>1974</v>
      </c>
      <c r="B93" s="11">
        <v>42281</v>
      </c>
      <c r="C93" s="12" t="s">
        <v>61</v>
      </c>
      <c r="D93" s="13">
        <v>6</v>
      </c>
      <c r="E93" s="13">
        <v>0</v>
      </c>
      <c r="F93" s="13" t="s">
        <v>6</v>
      </c>
      <c r="G93" s="13">
        <v>1</v>
      </c>
      <c r="K93" s="13" t="s">
        <v>16</v>
      </c>
      <c r="L93" s="14" t="s">
        <v>53</v>
      </c>
      <c r="N93" s="12" t="s">
        <v>72</v>
      </c>
      <c r="O93" s="28"/>
    </row>
    <row r="94" spans="1:15" ht="14.25" customHeight="1" x14ac:dyDescent="0.2">
      <c r="A94" s="10">
        <v>1974</v>
      </c>
      <c r="B94" s="11">
        <v>42288</v>
      </c>
      <c r="C94" s="12" t="s">
        <v>58</v>
      </c>
      <c r="D94" s="13">
        <v>24</v>
      </c>
      <c r="E94" s="13">
        <v>14</v>
      </c>
      <c r="F94" s="13" t="s">
        <v>6</v>
      </c>
      <c r="G94" s="13">
        <v>1</v>
      </c>
      <c r="K94" s="13" t="s">
        <v>15</v>
      </c>
      <c r="L94" s="14" t="s">
        <v>58</v>
      </c>
      <c r="N94" s="12" t="s">
        <v>72</v>
      </c>
      <c r="O94" s="28"/>
    </row>
    <row r="95" spans="1:15" ht="14.25" customHeight="1" x14ac:dyDescent="0.2">
      <c r="A95" s="10">
        <v>1974</v>
      </c>
      <c r="B95" s="11">
        <v>42295</v>
      </c>
      <c r="C95" s="12" t="s">
        <v>66</v>
      </c>
      <c r="D95" s="13">
        <v>13</v>
      </c>
      <c r="E95" s="13">
        <v>46</v>
      </c>
      <c r="F95" s="13" t="s">
        <v>7</v>
      </c>
      <c r="H95" s="13">
        <v>1</v>
      </c>
      <c r="K95" s="13" t="s">
        <v>16</v>
      </c>
      <c r="L95" s="14" t="s">
        <v>53</v>
      </c>
      <c r="N95" s="12" t="s">
        <v>72</v>
      </c>
      <c r="O95" s="28"/>
    </row>
    <row r="96" spans="1:15" ht="14.25" customHeight="1" x14ac:dyDescent="0.2">
      <c r="A96" s="10">
        <v>1974</v>
      </c>
      <c r="B96" s="11">
        <v>42302</v>
      </c>
      <c r="C96" s="12" t="s">
        <v>43</v>
      </c>
      <c r="D96" s="13">
        <v>7</v>
      </c>
      <c r="E96" s="13">
        <v>8</v>
      </c>
      <c r="F96" s="13" t="s">
        <v>7</v>
      </c>
      <c r="H96" s="13">
        <v>1</v>
      </c>
      <c r="K96" s="13" t="s">
        <v>15</v>
      </c>
      <c r="L96" s="14" t="s">
        <v>42</v>
      </c>
      <c r="N96" s="12" t="s">
        <v>72</v>
      </c>
      <c r="O96" s="28"/>
    </row>
    <row r="97" spans="1:15" ht="14.25" customHeight="1" x14ac:dyDescent="0.2">
      <c r="A97" s="10">
        <v>1974</v>
      </c>
      <c r="B97" s="11">
        <v>42309</v>
      </c>
      <c r="C97" s="12" t="s">
        <v>54</v>
      </c>
      <c r="D97" s="13">
        <v>14</v>
      </c>
      <c r="E97" s="13">
        <v>33</v>
      </c>
      <c r="F97" s="13" t="s">
        <v>7</v>
      </c>
      <c r="H97" s="13">
        <v>1</v>
      </c>
      <c r="K97" s="13" t="s">
        <v>16</v>
      </c>
      <c r="L97" s="14" t="s">
        <v>53</v>
      </c>
      <c r="N97" s="12" t="s">
        <v>72</v>
      </c>
      <c r="O97" s="28"/>
    </row>
    <row r="98" spans="1:15" ht="14.25" customHeight="1" x14ac:dyDescent="0.2">
      <c r="A98" s="10">
        <v>1974</v>
      </c>
      <c r="B98" s="11">
        <v>42316</v>
      </c>
      <c r="C98" s="12" t="s">
        <v>70</v>
      </c>
      <c r="D98" s="13">
        <v>7</v>
      </c>
      <c r="E98" s="13">
        <v>15</v>
      </c>
      <c r="F98" s="13" t="s">
        <v>7</v>
      </c>
      <c r="H98" s="13">
        <v>1</v>
      </c>
      <c r="K98" s="13" t="s">
        <v>15</v>
      </c>
      <c r="L98" s="14" t="s">
        <v>20</v>
      </c>
      <c r="N98" s="12" t="s">
        <v>72</v>
      </c>
      <c r="O98" s="28"/>
    </row>
    <row r="99" spans="1:15" ht="14.25" customHeight="1" x14ac:dyDescent="0.2">
      <c r="A99" s="21">
        <v>1975</v>
      </c>
      <c r="B99" s="22">
        <v>42251</v>
      </c>
      <c r="C99" s="23" t="s">
        <v>63</v>
      </c>
      <c r="D99" s="24">
        <v>8</v>
      </c>
      <c r="E99" s="24">
        <v>8</v>
      </c>
      <c r="F99" s="24" t="s">
        <v>8</v>
      </c>
      <c r="G99" s="24"/>
      <c r="H99" s="24"/>
      <c r="I99" s="24">
        <v>1</v>
      </c>
      <c r="J99" s="24"/>
      <c r="K99" s="24" t="s">
        <v>16</v>
      </c>
      <c r="L99" s="25" t="s">
        <v>53</v>
      </c>
      <c r="M99" s="26"/>
      <c r="N99" s="23" t="s">
        <v>72</v>
      </c>
      <c r="O99" s="27"/>
    </row>
    <row r="100" spans="1:15" ht="14.25" customHeight="1" x14ac:dyDescent="0.2">
      <c r="A100" s="21">
        <v>1975</v>
      </c>
      <c r="B100" s="22">
        <v>42259</v>
      </c>
      <c r="C100" s="23" t="s">
        <v>25</v>
      </c>
      <c r="D100" s="24">
        <v>14</v>
      </c>
      <c r="E100" s="24">
        <v>16</v>
      </c>
      <c r="F100" s="24" t="s">
        <v>7</v>
      </c>
      <c r="G100" s="24"/>
      <c r="H100" s="24">
        <v>1</v>
      </c>
      <c r="I100" s="24"/>
      <c r="J100" s="24"/>
      <c r="K100" s="24" t="s">
        <v>16</v>
      </c>
      <c r="L100" s="25" t="s">
        <v>53</v>
      </c>
      <c r="M100" s="26"/>
      <c r="N100" s="23" t="s">
        <v>72</v>
      </c>
      <c r="O100" s="27"/>
    </row>
    <row r="101" spans="1:15" ht="14.25" customHeight="1" x14ac:dyDescent="0.2">
      <c r="A101" s="21">
        <v>1975</v>
      </c>
      <c r="B101" s="22">
        <v>42266</v>
      </c>
      <c r="C101" s="23" t="s">
        <v>20</v>
      </c>
      <c r="D101" s="24">
        <v>0</v>
      </c>
      <c r="E101" s="24">
        <v>44</v>
      </c>
      <c r="F101" s="24" t="s">
        <v>7</v>
      </c>
      <c r="G101" s="24"/>
      <c r="H101" s="24">
        <v>1</v>
      </c>
      <c r="I101" s="24"/>
      <c r="J101" s="24"/>
      <c r="K101" s="24" t="s">
        <v>15</v>
      </c>
      <c r="L101" s="25" t="s">
        <v>20</v>
      </c>
      <c r="M101" s="26" t="s">
        <v>44</v>
      </c>
      <c r="N101" s="23" t="s">
        <v>72</v>
      </c>
      <c r="O101" s="27"/>
    </row>
    <row r="102" spans="1:15" ht="14.25" customHeight="1" x14ac:dyDescent="0.2">
      <c r="A102" s="21">
        <v>1975</v>
      </c>
      <c r="B102" s="22">
        <v>42273</v>
      </c>
      <c r="C102" s="23" t="s">
        <v>67</v>
      </c>
      <c r="D102" s="24">
        <v>8</v>
      </c>
      <c r="E102" s="24">
        <v>0</v>
      </c>
      <c r="F102" s="24" t="s">
        <v>6</v>
      </c>
      <c r="G102" s="24">
        <v>1</v>
      </c>
      <c r="H102" s="24"/>
      <c r="I102" s="24"/>
      <c r="J102" s="24"/>
      <c r="K102" s="24" t="s">
        <v>16</v>
      </c>
      <c r="L102" s="25" t="s">
        <v>53</v>
      </c>
      <c r="M102" s="26"/>
      <c r="N102" s="23" t="s">
        <v>72</v>
      </c>
      <c r="O102" s="27"/>
    </row>
    <row r="103" spans="1:15" ht="14.25" customHeight="1" x14ac:dyDescent="0.2">
      <c r="A103" s="21">
        <v>1975</v>
      </c>
      <c r="B103" s="22">
        <v>42280</v>
      </c>
      <c r="C103" s="23" t="s">
        <v>61</v>
      </c>
      <c r="D103" s="24">
        <v>0</v>
      </c>
      <c r="E103" s="24">
        <v>18</v>
      </c>
      <c r="F103" s="24" t="s">
        <v>7</v>
      </c>
      <c r="G103" s="24"/>
      <c r="H103" s="24">
        <v>1</v>
      </c>
      <c r="I103" s="24"/>
      <c r="J103" s="24"/>
      <c r="K103" s="24" t="s">
        <v>15</v>
      </c>
      <c r="L103" s="25" t="s">
        <v>62</v>
      </c>
      <c r="M103" s="26"/>
      <c r="N103" s="23" t="s">
        <v>72</v>
      </c>
      <c r="O103" s="27"/>
    </row>
    <row r="104" spans="1:15" ht="14.25" customHeight="1" x14ac:dyDescent="0.2">
      <c r="A104" s="21">
        <v>1975</v>
      </c>
      <c r="B104" s="22">
        <v>42287</v>
      </c>
      <c r="C104" s="23" t="s">
        <v>58</v>
      </c>
      <c r="D104" s="24">
        <v>0</v>
      </c>
      <c r="E104" s="24">
        <v>45</v>
      </c>
      <c r="F104" s="24" t="s">
        <v>7</v>
      </c>
      <c r="G104" s="24"/>
      <c r="H104" s="24">
        <v>1</v>
      </c>
      <c r="I104" s="24"/>
      <c r="J104" s="24"/>
      <c r="K104" s="24" t="s">
        <v>16</v>
      </c>
      <c r="L104" s="25" t="s">
        <v>53</v>
      </c>
      <c r="M104" s="26"/>
      <c r="N104" s="23" t="s">
        <v>72</v>
      </c>
      <c r="O104" s="27"/>
    </row>
    <row r="105" spans="1:15" ht="14.25" customHeight="1" x14ac:dyDescent="0.2">
      <c r="A105" s="21">
        <v>1975</v>
      </c>
      <c r="B105" s="22">
        <v>42295</v>
      </c>
      <c r="C105" s="23" t="s">
        <v>66</v>
      </c>
      <c r="D105" s="24">
        <v>0</v>
      </c>
      <c r="E105" s="24">
        <v>2</v>
      </c>
      <c r="F105" s="24" t="s">
        <v>7</v>
      </c>
      <c r="G105" s="24"/>
      <c r="H105" s="24">
        <v>1</v>
      </c>
      <c r="I105" s="24"/>
      <c r="J105" s="24"/>
      <c r="K105" s="24" t="s">
        <v>15</v>
      </c>
      <c r="L105" s="25" t="s">
        <v>53</v>
      </c>
      <c r="M105" s="26"/>
      <c r="N105" s="23" t="s">
        <v>72</v>
      </c>
      <c r="O105" s="27" t="s">
        <v>35</v>
      </c>
    </row>
    <row r="106" spans="1:15" ht="14.25" customHeight="1" x14ac:dyDescent="0.2">
      <c r="A106" s="21">
        <v>1975</v>
      </c>
      <c r="B106" s="22">
        <v>42301</v>
      </c>
      <c r="C106" s="23" t="s">
        <v>43</v>
      </c>
      <c r="D106" s="24">
        <v>18</v>
      </c>
      <c r="E106" s="24">
        <v>15</v>
      </c>
      <c r="F106" s="24" t="s">
        <v>6</v>
      </c>
      <c r="G106" s="24">
        <v>1</v>
      </c>
      <c r="H106" s="24"/>
      <c r="I106" s="24"/>
      <c r="J106" s="24"/>
      <c r="K106" s="24" t="s">
        <v>16</v>
      </c>
      <c r="L106" s="25" t="s">
        <v>53</v>
      </c>
      <c r="M106" s="26"/>
      <c r="N106" s="23" t="s">
        <v>72</v>
      </c>
      <c r="O106" s="27"/>
    </row>
    <row r="107" spans="1:15" ht="14.25" customHeight="1" x14ac:dyDescent="0.2">
      <c r="A107" s="21">
        <v>1975</v>
      </c>
      <c r="B107" s="22">
        <v>42308</v>
      </c>
      <c r="C107" s="23" t="s">
        <v>54</v>
      </c>
      <c r="D107" s="24">
        <v>8</v>
      </c>
      <c r="E107" s="24">
        <v>22</v>
      </c>
      <c r="F107" s="24" t="s">
        <v>7</v>
      </c>
      <c r="G107" s="24"/>
      <c r="H107" s="24">
        <v>1</v>
      </c>
      <c r="I107" s="24"/>
      <c r="J107" s="24"/>
      <c r="K107" s="24" t="s">
        <v>15</v>
      </c>
      <c r="L107" s="25" t="s">
        <v>17</v>
      </c>
      <c r="M107" s="26"/>
      <c r="N107" s="23" t="s">
        <v>72</v>
      </c>
      <c r="O107" s="27"/>
    </row>
    <row r="108" spans="1:15" ht="14.25" customHeight="1" x14ac:dyDescent="0.2">
      <c r="A108" s="21">
        <v>1975</v>
      </c>
      <c r="B108" s="22">
        <v>42315</v>
      </c>
      <c r="C108" s="23" t="s">
        <v>70</v>
      </c>
      <c r="D108" s="24">
        <v>2</v>
      </c>
      <c r="E108" s="24">
        <v>6</v>
      </c>
      <c r="F108" s="24" t="s">
        <v>7</v>
      </c>
      <c r="G108" s="24"/>
      <c r="H108" s="24">
        <v>1</v>
      </c>
      <c r="I108" s="24"/>
      <c r="J108" s="24"/>
      <c r="K108" s="24" t="s">
        <v>16</v>
      </c>
      <c r="L108" s="25" t="s">
        <v>53</v>
      </c>
      <c r="M108" s="26"/>
      <c r="N108" s="23" t="s">
        <v>72</v>
      </c>
      <c r="O108" s="27"/>
    </row>
    <row r="109" spans="1:15" ht="14.25" customHeight="1" x14ac:dyDescent="0.2">
      <c r="A109" s="10">
        <v>1976</v>
      </c>
      <c r="B109" s="11">
        <v>42251</v>
      </c>
      <c r="C109" s="12" t="s">
        <v>63</v>
      </c>
      <c r="D109" s="13">
        <v>14</v>
      </c>
      <c r="E109" s="13">
        <v>18</v>
      </c>
      <c r="F109" s="13" t="s">
        <v>7</v>
      </c>
      <c r="H109" s="13">
        <v>1</v>
      </c>
      <c r="K109" s="13" t="s">
        <v>16</v>
      </c>
      <c r="L109" s="14" t="s">
        <v>53</v>
      </c>
      <c r="N109" s="12" t="s">
        <v>72</v>
      </c>
      <c r="O109" s="28" t="s">
        <v>76</v>
      </c>
    </row>
    <row r="110" spans="1:15" ht="14.25" customHeight="1" x14ac:dyDescent="0.2">
      <c r="A110" s="10">
        <v>1976</v>
      </c>
      <c r="B110" s="11">
        <v>42257</v>
      </c>
      <c r="C110" s="12" t="s">
        <v>58</v>
      </c>
      <c r="D110" s="13">
        <v>16</v>
      </c>
      <c r="E110" s="13">
        <v>6</v>
      </c>
      <c r="F110" s="13" t="s">
        <v>6</v>
      </c>
      <c r="G110" s="13">
        <v>1</v>
      </c>
      <c r="K110" s="13" t="s">
        <v>15</v>
      </c>
      <c r="L110" s="14" t="s">
        <v>58</v>
      </c>
      <c r="N110" s="12" t="s">
        <v>72</v>
      </c>
      <c r="O110" s="28"/>
    </row>
    <row r="111" spans="1:15" ht="14.25" customHeight="1" x14ac:dyDescent="0.2">
      <c r="A111" s="10">
        <v>1976</v>
      </c>
      <c r="B111" s="11">
        <v>42264</v>
      </c>
      <c r="C111" s="12" t="s">
        <v>66</v>
      </c>
      <c r="D111" s="13">
        <v>20</v>
      </c>
      <c r="E111" s="13">
        <v>34</v>
      </c>
      <c r="F111" s="13" t="s">
        <v>7</v>
      </c>
      <c r="H111" s="13">
        <v>1</v>
      </c>
      <c r="K111" s="13" t="s">
        <v>16</v>
      </c>
      <c r="L111" s="14" t="s">
        <v>53</v>
      </c>
      <c r="N111" s="12" t="s">
        <v>72</v>
      </c>
      <c r="O111" s="28"/>
    </row>
    <row r="112" spans="1:15" ht="14.25" customHeight="1" x14ac:dyDescent="0.2">
      <c r="A112" s="10">
        <v>1976</v>
      </c>
      <c r="B112" s="11">
        <v>42271</v>
      </c>
      <c r="C112" s="12" t="s">
        <v>43</v>
      </c>
      <c r="D112" s="13">
        <v>6</v>
      </c>
      <c r="E112" s="13">
        <v>0</v>
      </c>
      <c r="F112" s="13" t="s">
        <v>6</v>
      </c>
      <c r="G112" s="13">
        <v>1</v>
      </c>
      <c r="K112" s="13" t="s">
        <v>15</v>
      </c>
      <c r="L112" s="14" t="s">
        <v>42</v>
      </c>
      <c r="N112" s="12" t="s">
        <v>72</v>
      </c>
      <c r="O112" s="28"/>
    </row>
    <row r="113" spans="1:15" ht="14.25" customHeight="1" x14ac:dyDescent="0.2">
      <c r="A113" s="10">
        <v>1976</v>
      </c>
      <c r="B113" s="11">
        <v>42278</v>
      </c>
      <c r="C113" s="12" t="s">
        <v>54</v>
      </c>
      <c r="D113" s="13">
        <v>0</v>
      </c>
      <c r="E113" s="13">
        <v>44</v>
      </c>
      <c r="F113" s="13" t="s">
        <v>7</v>
      </c>
      <c r="H113" s="13">
        <v>1</v>
      </c>
      <c r="K113" s="13" t="s">
        <v>16</v>
      </c>
      <c r="L113" s="14" t="s">
        <v>53</v>
      </c>
      <c r="N113" s="12" t="s">
        <v>72</v>
      </c>
      <c r="O113" s="28"/>
    </row>
    <row r="114" spans="1:15" ht="14.25" customHeight="1" x14ac:dyDescent="0.2">
      <c r="A114" s="10">
        <v>1976</v>
      </c>
      <c r="B114" s="11">
        <v>42286</v>
      </c>
      <c r="C114" s="12" t="s">
        <v>70</v>
      </c>
      <c r="D114" s="13">
        <v>7</v>
      </c>
      <c r="E114" s="13">
        <v>20</v>
      </c>
      <c r="F114" s="13" t="s">
        <v>7</v>
      </c>
      <c r="H114" s="13">
        <v>1</v>
      </c>
      <c r="K114" s="13" t="s">
        <v>15</v>
      </c>
      <c r="L114" s="14" t="s">
        <v>20</v>
      </c>
      <c r="N114" s="12" t="s">
        <v>72</v>
      </c>
      <c r="O114" s="28" t="s">
        <v>35</v>
      </c>
    </row>
    <row r="115" spans="1:15" ht="14.25" customHeight="1" x14ac:dyDescent="0.2">
      <c r="A115" s="10">
        <v>1976</v>
      </c>
      <c r="B115" s="11">
        <v>42292</v>
      </c>
      <c r="C115" s="12" t="s">
        <v>25</v>
      </c>
      <c r="D115" s="13">
        <v>14</v>
      </c>
      <c r="E115" s="13">
        <v>36</v>
      </c>
      <c r="F115" s="13" t="s">
        <v>7</v>
      </c>
      <c r="H115" s="13">
        <v>1</v>
      </c>
      <c r="K115" s="13" t="s">
        <v>15</v>
      </c>
      <c r="L115" s="14" t="s">
        <v>25</v>
      </c>
      <c r="N115" s="12" t="s">
        <v>72</v>
      </c>
      <c r="O115" s="28"/>
    </row>
    <row r="116" spans="1:15" ht="14.25" customHeight="1" x14ac:dyDescent="0.2">
      <c r="A116" s="10">
        <v>1976</v>
      </c>
      <c r="B116" s="11">
        <v>42299</v>
      </c>
      <c r="C116" s="12" t="s">
        <v>20</v>
      </c>
      <c r="D116" s="13">
        <v>6</v>
      </c>
      <c r="E116" s="13">
        <v>64</v>
      </c>
      <c r="F116" s="13" t="s">
        <v>7</v>
      </c>
      <c r="H116" s="13">
        <v>1</v>
      </c>
      <c r="K116" s="13" t="s">
        <v>16</v>
      </c>
      <c r="L116" s="14" t="s">
        <v>53</v>
      </c>
      <c r="N116" s="12" t="s">
        <v>72</v>
      </c>
      <c r="O116" s="28"/>
    </row>
    <row r="117" spans="1:15" ht="14.25" customHeight="1" x14ac:dyDescent="0.2">
      <c r="A117" s="10">
        <v>1976</v>
      </c>
      <c r="B117" s="11">
        <v>42306</v>
      </c>
      <c r="C117" s="12" t="s">
        <v>67</v>
      </c>
      <c r="D117" s="13">
        <v>14</v>
      </c>
      <c r="E117" s="13">
        <v>34</v>
      </c>
      <c r="F117" s="13" t="s">
        <v>7</v>
      </c>
      <c r="H117" s="13">
        <v>1</v>
      </c>
      <c r="K117" s="13" t="s">
        <v>15</v>
      </c>
      <c r="L117" s="14" t="s">
        <v>68</v>
      </c>
      <c r="N117" s="12" t="s">
        <v>72</v>
      </c>
      <c r="O117" s="28"/>
    </row>
    <row r="118" spans="1:15" ht="14.25" customHeight="1" x14ac:dyDescent="0.2">
      <c r="A118" s="10">
        <v>1976</v>
      </c>
      <c r="B118" s="11">
        <v>42313</v>
      </c>
      <c r="C118" s="12" t="s">
        <v>61</v>
      </c>
      <c r="D118" s="13">
        <v>7</v>
      </c>
      <c r="E118" s="13">
        <v>22</v>
      </c>
      <c r="F118" s="13" t="s">
        <v>7</v>
      </c>
      <c r="H118" s="13">
        <v>1</v>
      </c>
      <c r="K118" s="13" t="s">
        <v>16</v>
      </c>
      <c r="L118" s="14" t="s">
        <v>53</v>
      </c>
      <c r="N118" s="12" t="s">
        <v>72</v>
      </c>
      <c r="O118" s="28"/>
    </row>
    <row r="119" spans="1:15" ht="14.25" customHeight="1" x14ac:dyDescent="0.2">
      <c r="A119" s="21">
        <v>1977</v>
      </c>
      <c r="B119" s="22">
        <v>42250</v>
      </c>
      <c r="C119" s="23" t="s">
        <v>63</v>
      </c>
      <c r="D119" s="24">
        <v>63</v>
      </c>
      <c r="E119" s="24">
        <v>0</v>
      </c>
      <c r="F119" s="24" t="s">
        <v>6</v>
      </c>
      <c r="G119" s="24">
        <v>1</v>
      </c>
      <c r="H119" s="24"/>
      <c r="I119" s="24"/>
      <c r="J119" s="24"/>
      <c r="K119" s="24" t="s">
        <v>16</v>
      </c>
      <c r="L119" s="25" t="s">
        <v>53</v>
      </c>
      <c r="M119" s="26"/>
      <c r="N119" s="23" t="s">
        <v>77</v>
      </c>
      <c r="O119" s="27"/>
    </row>
    <row r="120" spans="1:15" ht="14.25" customHeight="1" x14ac:dyDescent="0.2">
      <c r="A120" s="21">
        <v>1977</v>
      </c>
      <c r="B120" s="22">
        <v>42256</v>
      </c>
      <c r="C120" s="23" t="s">
        <v>58</v>
      </c>
      <c r="D120" s="24">
        <v>0</v>
      </c>
      <c r="E120" s="24">
        <v>14</v>
      </c>
      <c r="F120" s="24" t="s">
        <v>7</v>
      </c>
      <c r="G120" s="24"/>
      <c r="H120" s="24">
        <v>1</v>
      </c>
      <c r="I120" s="24"/>
      <c r="J120" s="24"/>
      <c r="K120" s="24" t="s">
        <v>16</v>
      </c>
      <c r="L120" s="25" t="s">
        <v>53</v>
      </c>
      <c r="M120" s="26"/>
      <c r="N120" s="23" t="s">
        <v>77</v>
      </c>
      <c r="O120" s="27"/>
    </row>
    <row r="121" spans="1:15" ht="14.25" customHeight="1" x14ac:dyDescent="0.2">
      <c r="A121" s="21">
        <v>1977</v>
      </c>
      <c r="B121" s="22">
        <v>42264</v>
      </c>
      <c r="C121" s="23" t="s">
        <v>66</v>
      </c>
      <c r="D121" s="24">
        <v>46</v>
      </c>
      <c r="E121" s="24">
        <v>6</v>
      </c>
      <c r="F121" s="24" t="s">
        <v>6</v>
      </c>
      <c r="G121" s="24">
        <v>1</v>
      </c>
      <c r="H121" s="24"/>
      <c r="I121" s="24"/>
      <c r="J121" s="24"/>
      <c r="K121" s="24" t="s">
        <v>15</v>
      </c>
      <c r="L121" s="25" t="s">
        <v>53</v>
      </c>
      <c r="M121" s="26"/>
      <c r="N121" s="23" t="s">
        <v>77</v>
      </c>
      <c r="O121" s="27" t="s">
        <v>35</v>
      </c>
    </row>
    <row r="122" spans="1:15" ht="14.25" customHeight="1" x14ac:dyDescent="0.2">
      <c r="A122" s="21">
        <v>1977</v>
      </c>
      <c r="B122" s="22">
        <v>42270</v>
      </c>
      <c r="C122" s="23" t="s">
        <v>43</v>
      </c>
      <c r="D122" s="24">
        <v>37</v>
      </c>
      <c r="E122" s="24">
        <v>12</v>
      </c>
      <c r="F122" s="24" t="s">
        <v>6</v>
      </c>
      <c r="G122" s="24">
        <v>1</v>
      </c>
      <c r="H122" s="24"/>
      <c r="I122" s="24"/>
      <c r="J122" s="24"/>
      <c r="K122" s="24" t="s">
        <v>16</v>
      </c>
      <c r="L122" s="25" t="s">
        <v>53</v>
      </c>
      <c r="M122" s="26"/>
      <c r="N122" s="23" t="s">
        <v>77</v>
      </c>
      <c r="O122" s="27"/>
    </row>
    <row r="123" spans="1:15" ht="14.25" customHeight="1" x14ac:dyDescent="0.2">
      <c r="A123" s="21">
        <v>1977</v>
      </c>
      <c r="B123" s="22">
        <v>42277</v>
      </c>
      <c r="C123" s="23" t="s">
        <v>54</v>
      </c>
      <c r="D123" s="24">
        <v>22</v>
      </c>
      <c r="E123" s="24">
        <v>28</v>
      </c>
      <c r="F123" s="24" t="s">
        <v>7</v>
      </c>
      <c r="G123" s="24"/>
      <c r="H123" s="24">
        <v>1</v>
      </c>
      <c r="I123" s="24"/>
      <c r="J123" s="24"/>
      <c r="K123" s="24" t="s">
        <v>15</v>
      </c>
      <c r="L123" s="25" t="s">
        <v>17</v>
      </c>
      <c r="M123" s="26"/>
      <c r="N123" s="23" t="s">
        <v>77</v>
      </c>
      <c r="O123" s="27"/>
    </row>
    <row r="124" spans="1:15" ht="14.25" customHeight="1" x14ac:dyDescent="0.2">
      <c r="A124" s="21">
        <v>1977</v>
      </c>
      <c r="B124" s="22">
        <v>42284</v>
      </c>
      <c r="C124" s="23" t="s">
        <v>70</v>
      </c>
      <c r="D124" s="24">
        <v>30</v>
      </c>
      <c r="E124" s="24">
        <v>8</v>
      </c>
      <c r="F124" s="24" t="s">
        <v>6</v>
      </c>
      <c r="G124" s="24">
        <v>1</v>
      </c>
      <c r="H124" s="24"/>
      <c r="I124" s="24"/>
      <c r="J124" s="24"/>
      <c r="K124" s="24" t="s">
        <v>15</v>
      </c>
      <c r="L124" s="25" t="s">
        <v>20</v>
      </c>
      <c r="M124" s="26"/>
      <c r="N124" s="23" t="s">
        <v>77</v>
      </c>
      <c r="O124" s="27"/>
    </row>
    <row r="125" spans="1:15" ht="14.25" customHeight="1" x14ac:dyDescent="0.2">
      <c r="A125" s="21">
        <v>1977</v>
      </c>
      <c r="B125" s="22">
        <v>42291</v>
      </c>
      <c r="C125" s="23" t="s">
        <v>25</v>
      </c>
      <c r="D125" s="24">
        <v>22</v>
      </c>
      <c r="E125" s="24">
        <v>26</v>
      </c>
      <c r="F125" s="24" t="s">
        <v>7</v>
      </c>
      <c r="G125" s="24"/>
      <c r="H125" s="24">
        <v>1</v>
      </c>
      <c r="I125" s="24"/>
      <c r="J125" s="24"/>
      <c r="K125" s="24" t="s">
        <v>16</v>
      </c>
      <c r="L125" s="25" t="s">
        <v>53</v>
      </c>
      <c r="M125" s="26"/>
      <c r="N125" s="23" t="s">
        <v>77</v>
      </c>
      <c r="O125" s="27"/>
    </row>
    <row r="126" spans="1:15" ht="14.25" customHeight="1" x14ac:dyDescent="0.2">
      <c r="A126" s="21">
        <v>1977</v>
      </c>
      <c r="B126" s="22">
        <v>42298</v>
      </c>
      <c r="C126" s="23" t="s">
        <v>20</v>
      </c>
      <c r="D126" s="24">
        <v>14</v>
      </c>
      <c r="E126" s="24">
        <v>50</v>
      </c>
      <c r="F126" s="24" t="s">
        <v>7</v>
      </c>
      <c r="G126" s="24"/>
      <c r="H126" s="24">
        <v>1</v>
      </c>
      <c r="I126" s="24"/>
      <c r="J126" s="24"/>
      <c r="K126" s="24" t="s">
        <v>15</v>
      </c>
      <c r="L126" s="25" t="s">
        <v>20</v>
      </c>
      <c r="M126" s="26" t="s">
        <v>44</v>
      </c>
      <c r="N126" s="23" t="s">
        <v>77</v>
      </c>
      <c r="O126" s="27"/>
    </row>
    <row r="127" spans="1:15" ht="14.25" customHeight="1" x14ac:dyDescent="0.2">
      <c r="A127" s="21">
        <v>1977</v>
      </c>
      <c r="B127" s="22">
        <v>42305</v>
      </c>
      <c r="C127" s="23" t="s">
        <v>67</v>
      </c>
      <c r="D127" s="24">
        <v>22</v>
      </c>
      <c r="E127" s="24">
        <v>0</v>
      </c>
      <c r="F127" s="24" t="s">
        <v>6</v>
      </c>
      <c r="G127" s="24">
        <v>1</v>
      </c>
      <c r="H127" s="24"/>
      <c r="I127" s="24"/>
      <c r="J127" s="24"/>
      <c r="K127" s="24" t="s">
        <v>16</v>
      </c>
      <c r="L127" s="25" t="s">
        <v>53</v>
      </c>
      <c r="M127" s="26"/>
      <c r="N127" s="23" t="s">
        <v>77</v>
      </c>
      <c r="O127" s="27"/>
    </row>
    <row r="128" spans="1:15" ht="14.25" customHeight="1" x14ac:dyDescent="0.2">
      <c r="A128" s="21">
        <v>1977</v>
      </c>
      <c r="B128" s="22">
        <v>42315</v>
      </c>
      <c r="C128" s="23" t="s">
        <v>61</v>
      </c>
      <c r="D128" s="24">
        <v>8</v>
      </c>
      <c r="E128" s="24">
        <v>33</v>
      </c>
      <c r="F128" s="24" t="s">
        <v>7</v>
      </c>
      <c r="G128" s="24"/>
      <c r="H128" s="24">
        <v>1</v>
      </c>
      <c r="I128" s="24"/>
      <c r="J128" s="24"/>
      <c r="K128" s="24" t="s">
        <v>15</v>
      </c>
      <c r="L128" s="25" t="s">
        <v>62</v>
      </c>
      <c r="M128" s="26"/>
      <c r="N128" s="23" t="s">
        <v>77</v>
      </c>
      <c r="O128" s="27" t="s">
        <v>78</v>
      </c>
    </row>
    <row r="129" spans="1:15" ht="14.25" customHeight="1" x14ac:dyDescent="0.2">
      <c r="A129" s="10">
        <v>1978</v>
      </c>
      <c r="B129" s="11">
        <v>42249</v>
      </c>
      <c r="C129" s="12" t="s">
        <v>63</v>
      </c>
      <c r="D129" s="13">
        <v>60</v>
      </c>
      <c r="E129" s="13">
        <v>0</v>
      </c>
      <c r="F129" s="13" t="s">
        <v>6</v>
      </c>
      <c r="G129" s="13">
        <v>1</v>
      </c>
      <c r="K129" s="13" t="s">
        <v>16</v>
      </c>
      <c r="L129" s="14" t="s">
        <v>53</v>
      </c>
      <c r="N129" s="12" t="s">
        <v>77</v>
      </c>
      <c r="O129" s="28"/>
    </row>
    <row r="130" spans="1:15" ht="14.25" customHeight="1" x14ac:dyDescent="0.2">
      <c r="A130" s="10">
        <v>1978</v>
      </c>
      <c r="B130" s="11">
        <v>42255</v>
      </c>
      <c r="C130" s="12" t="s">
        <v>43</v>
      </c>
      <c r="D130" s="13">
        <v>52</v>
      </c>
      <c r="E130" s="13">
        <v>6</v>
      </c>
      <c r="F130" s="13" t="s">
        <v>6</v>
      </c>
      <c r="G130" s="13">
        <v>1</v>
      </c>
      <c r="K130" s="13" t="s">
        <v>15</v>
      </c>
      <c r="L130" s="14" t="s">
        <v>42</v>
      </c>
      <c r="N130" s="12" t="s">
        <v>77</v>
      </c>
      <c r="O130" s="28"/>
    </row>
    <row r="131" spans="1:15" ht="14.25" customHeight="1" x14ac:dyDescent="0.2">
      <c r="A131" s="10">
        <v>1978</v>
      </c>
      <c r="B131" s="11">
        <v>42262</v>
      </c>
      <c r="C131" s="12" t="s">
        <v>66</v>
      </c>
      <c r="D131" s="13">
        <v>22</v>
      </c>
      <c r="E131" s="13">
        <v>8</v>
      </c>
      <c r="F131" s="13" t="s">
        <v>6</v>
      </c>
      <c r="G131" s="13">
        <v>1</v>
      </c>
      <c r="K131" s="13" t="s">
        <v>16</v>
      </c>
      <c r="L131" s="14" t="s">
        <v>53</v>
      </c>
      <c r="N131" s="12" t="s">
        <v>77</v>
      </c>
      <c r="O131" s="28"/>
    </row>
    <row r="132" spans="1:15" ht="14.25" customHeight="1" x14ac:dyDescent="0.2">
      <c r="A132" s="10">
        <v>1978</v>
      </c>
      <c r="B132" s="11">
        <v>42269</v>
      </c>
      <c r="C132" s="12" t="s">
        <v>70</v>
      </c>
      <c r="D132" s="13">
        <v>8</v>
      </c>
      <c r="E132" s="13">
        <v>6</v>
      </c>
      <c r="F132" s="13" t="s">
        <v>6</v>
      </c>
      <c r="G132" s="13">
        <v>1</v>
      </c>
      <c r="K132" s="13" t="s">
        <v>15</v>
      </c>
      <c r="L132" s="14" t="s">
        <v>20</v>
      </c>
      <c r="N132" s="12" t="s">
        <v>77</v>
      </c>
      <c r="O132" s="28"/>
    </row>
    <row r="133" spans="1:15" ht="14.25" customHeight="1" x14ac:dyDescent="0.2">
      <c r="A133" s="10">
        <v>1978</v>
      </c>
      <c r="B133" s="11">
        <v>42276</v>
      </c>
      <c r="C133" s="12" t="s">
        <v>60</v>
      </c>
      <c r="D133" s="13">
        <v>16</v>
      </c>
      <c r="E133" s="13">
        <v>22</v>
      </c>
      <c r="F133" s="13" t="s">
        <v>7</v>
      </c>
      <c r="H133" s="13">
        <v>1</v>
      </c>
      <c r="K133" s="13" t="s">
        <v>16</v>
      </c>
      <c r="L133" s="14" t="s">
        <v>53</v>
      </c>
      <c r="N133" s="12" t="s">
        <v>77</v>
      </c>
      <c r="O133" s="28"/>
    </row>
    <row r="134" spans="1:15" ht="14.25" customHeight="1" x14ac:dyDescent="0.2">
      <c r="A134" s="10">
        <v>1978</v>
      </c>
      <c r="B134" s="11">
        <v>42283</v>
      </c>
      <c r="C134" s="12" t="s">
        <v>58</v>
      </c>
      <c r="D134" s="13">
        <v>42</v>
      </c>
      <c r="E134" s="13">
        <v>12</v>
      </c>
      <c r="F134" s="13" t="s">
        <v>6</v>
      </c>
      <c r="G134" s="13">
        <v>1</v>
      </c>
      <c r="K134" s="13" t="s">
        <v>15</v>
      </c>
      <c r="L134" s="14" t="s">
        <v>58</v>
      </c>
      <c r="N134" s="12" t="s">
        <v>77</v>
      </c>
      <c r="O134" s="28"/>
    </row>
    <row r="135" spans="1:15" ht="14.25" customHeight="1" x14ac:dyDescent="0.2">
      <c r="A135" s="10">
        <v>1978</v>
      </c>
      <c r="B135" s="11">
        <v>42290</v>
      </c>
      <c r="C135" s="12" t="s">
        <v>54</v>
      </c>
      <c r="D135" s="13">
        <v>28</v>
      </c>
      <c r="E135" s="13">
        <v>12</v>
      </c>
      <c r="F135" s="13" t="s">
        <v>6</v>
      </c>
      <c r="G135" s="13">
        <v>1</v>
      </c>
      <c r="K135" s="13" t="s">
        <v>16</v>
      </c>
      <c r="L135" s="14" t="s">
        <v>53</v>
      </c>
      <c r="N135" s="12" t="s">
        <v>77</v>
      </c>
      <c r="O135" s="28"/>
    </row>
    <row r="136" spans="1:15" ht="14.25" customHeight="1" x14ac:dyDescent="0.2">
      <c r="A136" s="10">
        <v>1978</v>
      </c>
      <c r="B136" s="11">
        <v>42297</v>
      </c>
      <c r="C136" s="12" t="s">
        <v>25</v>
      </c>
      <c r="D136" s="13">
        <v>38</v>
      </c>
      <c r="E136" s="13">
        <v>12</v>
      </c>
      <c r="F136" s="13" t="s">
        <v>6</v>
      </c>
      <c r="G136" s="13">
        <v>1</v>
      </c>
      <c r="K136" s="13" t="s">
        <v>15</v>
      </c>
      <c r="L136" s="14" t="s">
        <v>25</v>
      </c>
      <c r="N136" s="12" t="s">
        <v>77</v>
      </c>
      <c r="O136" s="28"/>
    </row>
    <row r="137" spans="1:15" ht="14.25" customHeight="1" x14ac:dyDescent="0.2">
      <c r="A137" s="10">
        <v>1978</v>
      </c>
      <c r="B137" s="11">
        <v>42304</v>
      </c>
      <c r="C137" s="12" t="s">
        <v>61</v>
      </c>
      <c r="D137" s="13">
        <v>8</v>
      </c>
      <c r="E137" s="13">
        <v>0</v>
      </c>
      <c r="F137" s="13" t="s">
        <v>6</v>
      </c>
      <c r="G137" s="13">
        <v>1</v>
      </c>
      <c r="K137" s="13" t="s">
        <v>16</v>
      </c>
      <c r="L137" s="14" t="s">
        <v>53</v>
      </c>
      <c r="N137" s="12" t="s">
        <v>77</v>
      </c>
      <c r="O137" s="28"/>
    </row>
    <row r="138" spans="1:15" ht="14.25" customHeight="1" x14ac:dyDescent="0.2">
      <c r="A138" s="10">
        <v>1978</v>
      </c>
      <c r="B138" s="11">
        <v>42311</v>
      </c>
      <c r="C138" s="12" t="s">
        <v>67</v>
      </c>
      <c r="D138" s="13">
        <v>34</v>
      </c>
      <c r="E138" s="13">
        <v>12</v>
      </c>
      <c r="F138" s="13" t="s">
        <v>6</v>
      </c>
      <c r="G138" s="13">
        <v>1</v>
      </c>
      <c r="K138" s="13" t="s">
        <v>15</v>
      </c>
      <c r="L138" s="14" t="s">
        <v>68</v>
      </c>
      <c r="N138" s="12" t="s">
        <v>77</v>
      </c>
      <c r="O138" s="28"/>
    </row>
    <row r="139" spans="1:15" ht="14.25" customHeight="1" x14ac:dyDescent="0.2">
      <c r="A139" s="10">
        <v>1978</v>
      </c>
      <c r="B139" s="11">
        <v>42319</v>
      </c>
      <c r="C139" s="12" t="s">
        <v>60</v>
      </c>
      <c r="D139" s="13">
        <v>22</v>
      </c>
      <c r="E139" s="13">
        <v>14</v>
      </c>
      <c r="F139" s="13" t="s">
        <v>6</v>
      </c>
      <c r="G139" s="13">
        <v>1</v>
      </c>
      <c r="K139" s="13" t="s">
        <v>16</v>
      </c>
      <c r="L139" s="14" t="s">
        <v>53</v>
      </c>
      <c r="N139" s="12" t="s">
        <v>77</v>
      </c>
      <c r="O139" s="28" t="s">
        <v>79</v>
      </c>
    </row>
    <row r="140" spans="1:15" ht="14.25" customHeight="1" x14ac:dyDescent="0.2">
      <c r="A140" s="10">
        <v>1978</v>
      </c>
      <c r="B140" s="11">
        <v>42326</v>
      </c>
      <c r="C140" s="12" t="s">
        <v>80</v>
      </c>
      <c r="D140" s="13">
        <v>20</v>
      </c>
      <c r="E140" s="13">
        <v>7</v>
      </c>
      <c r="F140" s="13" t="s">
        <v>6</v>
      </c>
      <c r="G140" s="13">
        <v>1</v>
      </c>
      <c r="K140" s="13" t="s">
        <v>16</v>
      </c>
      <c r="L140" s="14" t="s">
        <v>53</v>
      </c>
      <c r="N140" s="12" t="s">
        <v>77</v>
      </c>
      <c r="O140" s="28" t="s">
        <v>79</v>
      </c>
    </row>
    <row r="141" spans="1:15" ht="14.25" customHeight="1" x14ac:dyDescent="0.2">
      <c r="A141" s="10">
        <v>1978</v>
      </c>
      <c r="B141" s="11">
        <v>42333</v>
      </c>
      <c r="C141" s="12" t="s">
        <v>81</v>
      </c>
      <c r="D141" s="13">
        <v>6</v>
      </c>
      <c r="E141" s="13">
        <v>28</v>
      </c>
      <c r="F141" s="13" t="s">
        <v>7</v>
      </c>
      <c r="H141" s="13">
        <v>1</v>
      </c>
      <c r="K141" s="13" t="s">
        <v>15</v>
      </c>
      <c r="L141" s="14" t="s">
        <v>81</v>
      </c>
      <c r="M141" s="15" t="s">
        <v>82</v>
      </c>
      <c r="N141" s="12" t="s">
        <v>77</v>
      </c>
      <c r="O141" s="28" t="s">
        <v>83</v>
      </c>
    </row>
    <row r="142" spans="1:15" ht="14.25" customHeight="1" x14ac:dyDescent="0.2">
      <c r="A142" s="21">
        <v>1979</v>
      </c>
      <c r="B142" s="22">
        <v>42254</v>
      </c>
      <c r="C142" s="23" t="s">
        <v>63</v>
      </c>
      <c r="D142" s="24">
        <v>40</v>
      </c>
      <c r="E142" s="24">
        <v>14</v>
      </c>
      <c r="F142" s="24" t="s">
        <v>6</v>
      </c>
      <c r="G142" s="24">
        <v>1</v>
      </c>
      <c r="H142" s="24"/>
      <c r="I142" s="24"/>
      <c r="J142" s="24"/>
      <c r="K142" s="24" t="s">
        <v>16</v>
      </c>
      <c r="L142" s="25" t="s">
        <v>53</v>
      </c>
      <c r="M142" s="26"/>
      <c r="N142" s="23" t="s">
        <v>77</v>
      </c>
      <c r="O142" s="27"/>
    </row>
    <row r="143" spans="1:15" ht="14.25" customHeight="1" x14ac:dyDescent="0.2">
      <c r="A143" s="21">
        <v>1979</v>
      </c>
      <c r="B143" s="22">
        <v>42261</v>
      </c>
      <c r="C143" s="23" t="s">
        <v>43</v>
      </c>
      <c r="D143" s="24">
        <v>38</v>
      </c>
      <c r="E143" s="24">
        <v>8</v>
      </c>
      <c r="F143" s="24" t="s">
        <v>6</v>
      </c>
      <c r="G143" s="24">
        <v>1</v>
      </c>
      <c r="H143" s="24"/>
      <c r="I143" s="24"/>
      <c r="J143" s="24"/>
      <c r="K143" s="24" t="s">
        <v>16</v>
      </c>
      <c r="L143" s="25" t="s">
        <v>53</v>
      </c>
      <c r="M143" s="26"/>
      <c r="N143" s="23" t="s">
        <v>77</v>
      </c>
      <c r="O143" s="27"/>
    </row>
    <row r="144" spans="1:15" ht="14.25" customHeight="1" x14ac:dyDescent="0.2">
      <c r="A144" s="21">
        <v>1979</v>
      </c>
      <c r="B144" s="22">
        <v>42269</v>
      </c>
      <c r="C144" s="23" t="s">
        <v>66</v>
      </c>
      <c r="D144" s="24">
        <v>8</v>
      </c>
      <c r="E144" s="24">
        <v>0</v>
      </c>
      <c r="F144" s="24" t="s">
        <v>6</v>
      </c>
      <c r="G144" s="24">
        <v>1</v>
      </c>
      <c r="H144" s="24"/>
      <c r="I144" s="24"/>
      <c r="J144" s="24"/>
      <c r="K144" s="24" t="s">
        <v>15</v>
      </c>
      <c r="L144" s="25" t="s">
        <v>53</v>
      </c>
      <c r="M144" s="26"/>
      <c r="N144" s="23" t="s">
        <v>77</v>
      </c>
      <c r="O144" s="27" t="s">
        <v>35</v>
      </c>
    </row>
    <row r="145" spans="1:15" ht="14.25" customHeight="1" x14ac:dyDescent="0.2">
      <c r="A145" s="21">
        <v>1979</v>
      </c>
      <c r="B145" s="22">
        <v>42275</v>
      </c>
      <c r="C145" s="23" t="s">
        <v>70</v>
      </c>
      <c r="D145" s="24">
        <v>16</v>
      </c>
      <c r="E145" s="24">
        <v>6</v>
      </c>
      <c r="F145" s="24" t="s">
        <v>6</v>
      </c>
      <c r="G145" s="24">
        <v>1</v>
      </c>
      <c r="H145" s="24"/>
      <c r="I145" s="24"/>
      <c r="J145" s="24"/>
      <c r="K145" s="24" t="s">
        <v>16</v>
      </c>
      <c r="L145" s="25" t="s">
        <v>53</v>
      </c>
      <c r="M145" s="26"/>
      <c r="N145" s="23" t="s">
        <v>77</v>
      </c>
      <c r="O145" s="27"/>
    </row>
    <row r="146" spans="1:15" ht="14.25" customHeight="1" x14ac:dyDescent="0.2">
      <c r="A146" s="21">
        <v>1979</v>
      </c>
      <c r="B146" s="22">
        <v>42282</v>
      </c>
      <c r="C146" s="23" t="s">
        <v>60</v>
      </c>
      <c r="D146" s="24">
        <v>0</v>
      </c>
      <c r="E146" s="24">
        <v>33</v>
      </c>
      <c r="F146" s="24" t="s">
        <v>7</v>
      </c>
      <c r="G146" s="24"/>
      <c r="H146" s="24">
        <v>1</v>
      </c>
      <c r="I146" s="24"/>
      <c r="J146" s="24"/>
      <c r="K146" s="24" t="s">
        <v>15</v>
      </c>
      <c r="L146" s="25" t="s">
        <v>84</v>
      </c>
      <c r="M146" s="26" t="s">
        <v>85</v>
      </c>
      <c r="N146" s="23" t="s">
        <v>77</v>
      </c>
      <c r="O146" s="27"/>
    </row>
    <row r="147" spans="1:15" ht="14.25" customHeight="1" x14ac:dyDescent="0.2">
      <c r="A147" s="21">
        <v>1979</v>
      </c>
      <c r="B147" s="22">
        <v>42289</v>
      </c>
      <c r="C147" s="23" t="s">
        <v>58</v>
      </c>
      <c r="D147" s="24">
        <v>36</v>
      </c>
      <c r="E147" s="24">
        <v>6</v>
      </c>
      <c r="F147" s="24" t="s">
        <v>6</v>
      </c>
      <c r="G147" s="24">
        <v>1</v>
      </c>
      <c r="H147" s="24"/>
      <c r="I147" s="24"/>
      <c r="J147" s="24"/>
      <c r="K147" s="24" t="s">
        <v>16</v>
      </c>
      <c r="L147" s="25" t="s">
        <v>53</v>
      </c>
      <c r="M147" s="26"/>
      <c r="N147" s="23" t="s">
        <v>77</v>
      </c>
      <c r="O147" s="27"/>
    </row>
    <row r="148" spans="1:15" ht="14.25" customHeight="1" x14ac:dyDescent="0.2">
      <c r="A148" s="21">
        <v>1979</v>
      </c>
      <c r="B148" s="22">
        <v>42296</v>
      </c>
      <c r="C148" s="23" t="s">
        <v>54</v>
      </c>
      <c r="D148" s="24">
        <v>8</v>
      </c>
      <c r="E148" s="24">
        <v>12</v>
      </c>
      <c r="F148" s="24" t="s">
        <v>7</v>
      </c>
      <c r="G148" s="24"/>
      <c r="H148" s="24">
        <v>1</v>
      </c>
      <c r="I148" s="24"/>
      <c r="J148" s="24"/>
      <c r="K148" s="24" t="s">
        <v>15</v>
      </c>
      <c r="L148" s="25" t="s">
        <v>17</v>
      </c>
      <c r="M148" s="26"/>
      <c r="N148" s="23" t="s">
        <v>77</v>
      </c>
      <c r="O148" s="27"/>
    </row>
    <row r="149" spans="1:15" ht="14.25" customHeight="1" x14ac:dyDescent="0.2">
      <c r="A149" s="21">
        <v>1979</v>
      </c>
      <c r="B149" s="22">
        <v>42303</v>
      </c>
      <c r="C149" s="23" t="s">
        <v>25</v>
      </c>
      <c r="D149" s="24">
        <v>20</v>
      </c>
      <c r="E149" s="24">
        <v>31</v>
      </c>
      <c r="F149" s="24" t="s">
        <v>7</v>
      </c>
      <c r="G149" s="24"/>
      <c r="H149" s="24">
        <v>1</v>
      </c>
      <c r="I149" s="24"/>
      <c r="J149" s="24"/>
      <c r="K149" s="24" t="s">
        <v>16</v>
      </c>
      <c r="L149" s="25" t="s">
        <v>53</v>
      </c>
      <c r="M149" s="26"/>
      <c r="N149" s="23" t="s">
        <v>77</v>
      </c>
      <c r="O149" s="27"/>
    </row>
    <row r="150" spans="1:15" ht="14.25" customHeight="1" x14ac:dyDescent="0.2">
      <c r="A150" s="21">
        <v>1979</v>
      </c>
      <c r="B150" s="22">
        <v>42313</v>
      </c>
      <c r="C150" s="23" t="s">
        <v>61</v>
      </c>
      <c r="D150" s="24">
        <v>28</v>
      </c>
      <c r="E150" s="24">
        <v>25</v>
      </c>
      <c r="F150" s="24" t="s">
        <v>6</v>
      </c>
      <c r="G150" s="24">
        <v>1</v>
      </c>
      <c r="H150" s="24"/>
      <c r="I150" s="24"/>
      <c r="J150" s="24"/>
      <c r="K150" s="24" t="s">
        <v>15</v>
      </c>
      <c r="L150" s="25" t="s">
        <v>62</v>
      </c>
      <c r="M150" s="26"/>
      <c r="N150" s="23" t="s">
        <v>77</v>
      </c>
      <c r="O150" s="27" t="s">
        <v>86</v>
      </c>
    </row>
    <row r="151" spans="1:15" ht="14.25" customHeight="1" x14ac:dyDescent="0.2">
      <c r="A151" s="21">
        <v>1979</v>
      </c>
      <c r="B151" s="22">
        <v>42317</v>
      </c>
      <c r="C151" s="23" t="s">
        <v>67</v>
      </c>
      <c r="D151" s="24">
        <v>20</v>
      </c>
      <c r="E151" s="24">
        <v>6</v>
      </c>
      <c r="F151" s="24" t="s">
        <v>6</v>
      </c>
      <c r="G151" s="24">
        <v>1</v>
      </c>
      <c r="H151" s="24"/>
      <c r="I151" s="24"/>
      <c r="J151" s="24"/>
      <c r="K151" s="24" t="s">
        <v>16</v>
      </c>
      <c r="L151" s="25" t="s">
        <v>53</v>
      </c>
      <c r="M151" s="26"/>
      <c r="N151" s="23" t="s">
        <v>77</v>
      </c>
      <c r="O151" s="27"/>
    </row>
    <row r="152" spans="1:15" ht="14.25" customHeight="1" x14ac:dyDescent="0.2">
      <c r="A152" s="10">
        <v>1980</v>
      </c>
      <c r="B152" s="11">
        <v>42252</v>
      </c>
      <c r="C152" s="12" t="s">
        <v>61</v>
      </c>
      <c r="D152" s="13">
        <v>14</v>
      </c>
      <c r="E152" s="13">
        <v>6</v>
      </c>
      <c r="F152" s="13" t="s">
        <v>6</v>
      </c>
      <c r="G152" s="13">
        <v>1</v>
      </c>
      <c r="K152" s="13" t="s">
        <v>16</v>
      </c>
      <c r="L152" s="14" t="s">
        <v>53</v>
      </c>
      <c r="N152" s="12" t="s">
        <v>77</v>
      </c>
      <c r="O152" s="28"/>
    </row>
    <row r="153" spans="1:15" ht="14.25" customHeight="1" x14ac:dyDescent="0.2">
      <c r="A153" s="10">
        <v>1980</v>
      </c>
      <c r="B153" s="11">
        <v>42259</v>
      </c>
      <c r="C153" s="12" t="s">
        <v>36</v>
      </c>
      <c r="D153" s="13">
        <v>20</v>
      </c>
      <c r="E153" s="13">
        <v>0</v>
      </c>
      <c r="F153" s="13" t="s">
        <v>6</v>
      </c>
      <c r="G153" s="13">
        <v>1</v>
      </c>
      <c r="K153" s="13" t="s">
        <v>15</v>
      </c>
      <c r="L153" s="14" t="s">
        <v>48</v>
      </c>
      <c r="N153" s="12" t="s">
        <v>77</v>
      </c>
      <c r="O153" s="28"/>
    </row>
    <row r="154" spans="1:15" ht="14.25" customHeight="1" x14ac:dyDescent="0.2">
      <c r="A154" s="10">
        <v>1980</v>
      </c>
      <c r="B154" s="11">
        <v>42266</v>
      </c>
      <c r="C154" s="12" t="s">
        <v>43</v>
      </c>
      <c r="D154" s="13">
        <v>32</v>
      </c>
      <c r="E154" s="13">
        <v>8</v>
      </c>
      <c r="F154" s="13" t="s">
        <v>6</v>
      </c>
      <c r="G154" s="13">
        <v>1</v>
      </c>
      <c r="K154" s="13" t="s">
        <v>15</v>
      </c>
      <c r="L154" s="14" t="s">
        <v>42</v>
      </c>
      <c r="N154" s="12" t="s">
        <v>77</v>
      </c>
      <c r="O154" s="28"/>
    </row>
    <row r="155" spans="1:15" ht="14.25" customHeight="1" x14ac:dyDescent="0.2">
      <c r="A155" s="10">
        <v>1980</v>
      </c>
      <c r="B155" s="11">
        <v>42273</v>
      </c>
      <c r="C155" s="12" t="s">
        <v>54</v>
      </c>
      <c r="D155" s="13">
        <v>28</v>
      </c>
      <c r="E155" s="13">
        <v>10</v>
      </c>
      <c r="F155" s="13" t="s">
        <v>6</v>
      </c>
      <c r="G155" s="13">
        <v>1</v>
      </c>
      <c r="K155" s="13" t="s">
        <v>15</v>
      </c>
      <c r="L155" s="14" t="s">
        <v>17</v>
      </c>
      <c r="N155" s="12" t="s">
        <v>77</v>
      </c>
      <c r="O155" s="28"/>
    </row>
    <row r="156" spans="1:15" ht="14.25" customHeight="1" x14ac:dyDescent="0.2">
      <c r="A156" s="10">
        <v>1980</v>
      </c>
      <c r="B156" s="11">
        <v>42281</v>
      </c>
      <c r="C156" s="12" t="s">
        <v>70</v>
      </c>
      <c r="D156" s="13">
        <v>26</v>
      </c>
      <c r="E156" s="13">
        <v>21</v>
      </c>
      <c r="F156" s="13" t="s">
        <v>6</v>
      </c>
      <c r="G156" s="13">
        <v>1</v>
      </c>
      <c r="K156" s="13" t="s">
        <v>15</v>
      </c>
      <c r="L156" s="14" t="s">
        <v>20</v>
      </c>
      <c r="N156" s="12" t="s">
        <v>77</v>
      </c>
      <c r="O156" s="28" t="s">
        <v>35</v>
      </c>
    </row>
    <row r="157" spans="1:15" ht="14.25" customHeight="1" x14ac:dyDescent="0.2">
      <c r="A157" s="10">
        <v>1980</v>
      </c>
      <c r="B157" s="11">
        <v>42287</v>
      </c>
      <c r="C157" s="12" t="s">
        <v>67</v>
      </c>
      <c r="D157" s="13">
        <v>60</v>
      </c>
      <c r="E157" s="13">
        <v>0</v>
      </c>
      <c r="F157" s="13" t="s">
        <v>6</v>
      </c>
      <c r="G157" s="13">
        <v>1</v>
      </c>
      <c r="K157" s="13" t="s">
        <v>16</v>
      </c>
      <c r="L157" s="14" t="s">
        <v>53</v>
      </c>
      <c r="N157" s="12" t="s">
        <v>77</v>
      </c>
      <c r="O157" s="28"/>
    </row>
    <row r="158" spans="1:15" ht="14.25" customHeight="1" x14ac:dyDescent="0.2">
      <c r="A158" s="10">
        <v>1980</v>
      </c>
      <c r="B158" s="11">
        <v>42294</v>
      </c>
      <c r="C158" s="12" t="s">
        <v>25</v>
      </c>
      <c r="D158" s="13">
        <v>38</v>
      </c>
      <c r="E158" s="13">
        <v>23</v>
      </c>
      <c r="F158" s="13" t="s">
        <v>6</v>
      </c>
      <c r="G158" s="13">
        <v>1</v>
      </c>
      <c r="K158" s="13" t="s">
        <v>16</v>
      </c>
      <c r="L158" s="14" t="s">
        <v>53</v>
      </c>
      <c r="N158" s="12" t="s">
        <v>77</v>
      </c>
      <c r="O158" s="28"/>
    </row>
    <row r="159" spans="1:15" ht="14.25" customHeight="1" x14ac:dyDescent="0.2">
      <c r="A159" s="10">
        <v>1980</v>
      </c>
      <c r="B159" s="11">
        <v>42301</v>
      </c>
      <c r="C159" s="12" t="s">
        <v>66</v>
      </c>
      <c r="D159" s="13">
        <v>30</v>
      </c>
      <c r="E159" s="13">
        <v>6</v>
      </c>
      <c r="F159" s="13" t="s">
        <v>6</v>
      </c>
      <c r="G159" s="13">
        <v>1</v>
      </c>
      <c r="K159" s="13" t="s">
        <v>16</v>
      </c>
      <c r="L159" s="14" t="s">
        <v>53</v>
      </c>
      <c r="N159" s="12" t="s">
        <v>77</v>
      </c>
      <c r="O159" s="28"/>
    </row>
    <row r="160" spans="1:15" ht="14.25" customHeight="1" x14ac:dyDescent="0.2">
      <c r="A160" s="10">
        <v>1980</v>
      </c>
      <c r="B160" s="11">
        <v>42308</v>
      </c>
      <c r="C160" s="12" t="s">
        <v>30</v>
      </c>
      <c r="D160" s="13">
        <v>34</v>
      </c>
      <c r="E160" s="13">
        <v>8</v>
      </c>
      <c r="F160" s="13" t="s">
        <v>6</v>
      </c>
      <c r="G160" s="13">
        <v>1</v>
      </c>
      <c r="K160" s="13" t="s">
        <v>15</v>
      </c>
      <c r="L160" s="14" t="s">
        <v>32</v>
      </c>
      <c r="N160" s="12" t="s">
        <v>77</v>
      </c>
      <c r="O160" s="28"/>
    </row>
    <row r="161" spans="1:15" ht="14.25" customHeight="1" x14ac:dyDescent="0.2">
      <c r="A161" s="10">
        <v>1980</v>
      </c>
      <c r="B161" s="11">
        <v>42315</v>
      </c>
      <c r="C161" s="12" t="s">
        <v>58</v>
      </c>
      <c r="D161" s="13">
        <v>42</v>
      </c>
      <c r="E161" s="13">
        <v>0</v>
      </c>
      <c r="F161" s="13" t="s">
        <v>6</v>
      </c>
      <c r="G161" s="13">
        <v>1</v>
      </c>
      <c r="K161" s="13" t="s">
        <v>15</v>
      </c>
      <c r="L161" s="14" t="s">
        <v>58</v>
      </c>
      <c r="N161" s="12" t="s">
        <v>77</v>
      </c>
      <c r="O161" s="28"/>
    </row>
    <row r="162" spans="1:15" ht="14.25" customHeight="1" x14ac:dyDescent="0.2">
      <c r="A162" s="10">
        <v>1980</v>
      </c>
      <c r="B162" s="11">
        <v>42323</v>
      </c>
      <c r="C162" s="12" t="s">
        <v>45</v>
      </c>
      <c r="D162" s="13">
        <v>14</v>
      </c>
      <c r="E162" s="13">
        <v>13</v>
      </c>
      <c r="F162" s="13" t="s">
        <v>6</v>
      </c>
      <c r="G162" s="13">
        <v>1</v>
      </c>
      <c r="K162" s="13" t="s">
        <v>16</v>
      </c>
      <c r="L162" s="14" t="s">
        <v>53</v>
      </c>
      <c r="N162" s="12" t="s">
        <v>77</v>
      </c>
      <c r="O162" s="28" t="s">
        <v>79</v>
      </c>
    </row>
    <row r="163" spans="1:15" ht="14.25" customHeight="1" x14ac:dyDescent="0.2">
      <c r="A163" s="10">
        <v>1980</v>
      </c>
      <c r="B163" s="11">
        <v>42329</v>
      </c>
      <c r="C163" s="12" t="s">
        <v>36</v>
      </c>
      <c r="D163" s="13">
        <v>34</v>
      </c>
      <c r="E163" s="13">
        <v>0</v>
      </c>
      <c r="F163" s="13" t="s">
        <v>6</v>
      </c>
      <c r="G163" s="13">
        <v>1</v>
      </c>
      <c r="K163" s="13" t="s">
        <v>15</v>
      </c>
      <c r="L163" s="14" t="s">
        <v>48</v>
      </c>
      <c r="N163" s="12" t="s">
        <v>77</v>
      </c>
      <c r="O163" s="28" t="s">
        <v>87</v>
      </c>
    </row>
    <row r="164" spans="1:15" ht="14.25" customHeight="1" x14ac:dyDescent="0.2">
      <c r="A164" s="10">
        <v>1980</v>
      </c>
      <c r="B164" s="11">
        <v>42337</v>
      </c>
      <c r="C164" s="12" t="s">
        <v>88</v>
      </c>
      <c r="D164" s="13">
        <v>22</v>
      </c>
      <c r="E164" s="13">
        <v>36</v>
      </c>
      <c r="F164" s="13" t="s">
        <v>7</v>
      </c>
      <c r="H164" s="13">
        <v>1</v>
      </c>
      <c r="K164" s="13" t="s">
        <v>16</v>
      </c>
      <c r="L164" s="14" t="s">
        <v>53</v>
      </c>
      <c r="N164" s="12" t="s">
        <v>77</v>
      </c>
      <c r="O164" s="28" t="s">
        <v>79</v>
      </c>
    </row>
    <row r="165" spans="1:15" ht="14.25" customHeight="1" x14ac:dyDescent="0.2">
      <c r="A165" s="21">
        <v>1981</v>
      </c>
      <c r="B165" s="22">
        <v>42258</v>
      </c>
      <c r="C165" s="23" t="s">
        <v>36</v>
      </c>
      <c r="D165" s="24">
        <v>14</v>
      </c>
      <c r="E165" s="24">
        <v>6</v>
      </c>
      <c r="F165" s="24" t="s">
        <v>6</v>
      </c>
      <c r="G165" s="24">
        <v>1</v>
      </c>
      <c r="H165" s="24"/>
      <c r="I165" s="24"/>
      <c r="J165" s="24"/>
      <c r="K165" s="24" t="s">
        <v>16</v>
      </c>
      <c r="L165" s="25" t="s">
        <v>53</v>
      </c>
      <c r="M165" s="26"/>
      <c r="N165" s="23" t="s">
        <v>77</v>
      </c>
      <c r="O165" s="27"/>
    </row>
    <row r="166" spans="1:15" ht="14.25" customHeight="1" x14ac:dyDescent="0.2">
      <c r="A166" s="21">
        <v>1981</v>
      </c>
      <c r="B166" s="22">
        <v>42265</v>
      </c>
      <c r="C166" s="23" t="s">
        <v>43</v>
      </c>
      <c r="D166" s="24">
        <v>30</v>
      </c>
      <c r="E166" s="24">
        <v>12</v>
      </c>
      <c r="F166" s="24" t="s">
        <v>6</v>
      </c>
      <c r="G166" s="24">
        <v>1</v>
      </c>
      <c r="H166" s="24"/>
      <c r="I166" s="24"/>
      <c r="J166" s="24"/>
      <c r="K166" s="24" t="s">
        <v>16</v>
      </c>
      <c r="L166" s="25" t="s">
        <v>53</v>
      </c>
      <c r="M166" s="26"/>
      <c r="N166" s="23" t="s">
        <v>77</v>
      </c>
      <c r="O166" s="27"/>
    </row>
    <row r="167" spans="1:15" ht="14.25" customHeight="1" x14ac:dyDescent="0.2">
      <c r="A167" s="21">
        <v>1981</v>
      </c>
      <c r="B167" s="22">
        <v>42272</v>
      </c>
      <c r="C167" s="23" t="s">
        <v>54</v>
      </c>
      <c r="D167" s="24">
        <v>16</v>
      </c>
      <c r="E167" s="24">
        <v>14</v>
      </c>
      <c r="F167" s="24" t="s">
        <v>6</v>
      </c>
      <c r="G167" s="24">
        <v>1</v>
      </c>
      <c r="H167" s="24"/>
      <c r="I167" s="24"/>
      <c r="J167" s="24"/>
      <c r="K167" s="24" t="s">
        <v>16</v>
      </c>
      <c r="L167" s="25" t="s">
        <v>53</v>
      </c>
      <c r="M167" s="26"/>
      <c r="N167" s="23" t="s">
        <v>77</v>
      </c>
      <c r="O167" s="27"/>
    </row>
    <row r="168" spans="1:15" ht="14.25" customHeight="1" x14ac:dyDescent="0.2">
      <c r="A168" s="21">
        <v>1981</v>
      </c>
      <c r="B168" s="22">
        <v>42279</v>
      </c>
      <c r="C168" s="23" t="s">
        <v>70</v>
      </c>
      <c r="D168" s="24">
        <v>8</v>
      </c>
      <c r="E168" s="24">
        <v>21</v>
      </c>
      <c r="F168" s="24" t="s">
        <v>7</v>
      </c>
      <c r="G168" s="24"/>
      <c r="H168" s="24">
        <v>1</v>
      </c>
      <c r="I168" s="24"/>
      <c r="J168" s="24"/>
      <c r="K168" s="24" t="s">
        <v>16</v>
      </c>
      <c r="L168" s="25" t="s">
        <v>53</v>
      </c>
      <c r="M168" s="26"/>
      <c r="N168" s="23" t="s">
        <v>77</v>
      </c>
      <c r="O168" s="27"/>
    </row>
    <row r="169" spans="1:15" ht="14.25" customHeight="1" x14ac:dyDescent="0.2">
      <c r="A169" s="21">
        <v>1981</v>
      </c>
      <c r="B169" s="22">
        <v>42286</v>
      </c>
      <c r="C169" s="23" t="s">
        <v>67</v>
      </c>
      <c r="D169" s="24">
        <v>44</v>
      </c>
      <c r="E169" s="24">
        <v>20</v>
      </c>
      <c r="F169" s="24" t="s">
        <v>6</v>
      </c>
      <c r="G169" s="24">
        <v>1</v>
      </c>
      <c r="H169" s="24"/>
      <c r="I169" s="24"/>
      <c r="J169" s="24"/>
      <c r="K169" s="24" t="s">
        <v>15</v>
      </c>
      <c r="L169" s="25" t="s">
        <v>68</v>
      </c>
      <c r="M169" s="26"/>
      <c r="N169" s="23" t="s">
        <v>77</v>
      </c>
      <c r="O169" s="27"/>
    </row>
    <row r="170" spans="1:15" ht="14.25" customHeight="1" x14ac:dyDescent="0.2">
      <c r="A170" s="21">
        <v>1981</v>
      </c>
      <c r="B170" s="22">
        <v>42293</v>
      </c>
      <c r="C170" s="23" t="s">
        <v>25</v>
      </c>
      <c r="D170" s="24">
        <v>8</v>
      </c>
      <c r="E170" s="24">
        <v>6</v>
      </c>
      <c r="F170" s="24" t="s">
        <v>6</v>
      </c>
      <c r="G170" s="24">
        <v>1</v>
      </c>
      <c r="H170" s="24"/>
      <c r="I170" s="24"/>
      <c r="J170" s="24"/>
      <c r="K170" s="24" t="s">
        <v>15</v>
      </c>
      <c r="L170" s="25" t="s">
        <v>25</v>
      </c>
      <c r="M170" s="26"/>
      <c r="N170" s="23" t="s">
        <v>77</v>
      </c>
      <c r="O170" s="27"/>
    </row>
    <row r="171" spans="1:15" ht="14.25" customHeight="1" x14ac:dyDescent="0.2">
      <c r="A171" s="21">
        <v>1981</v>
      </c>
      <c r="B171" s="22">
        <v>42301</v>
      </c>
      <c r="C171" s="23" t="s">
        <v>66</v>
      </c>
      <c r="D171" s="24">
        <v>30</v>
      </c>
      <c r="E171" s="24">
        <v>14</v>
      </c>
      <c r="F171" s="24" t="s">
        <v>6</v>
      </c>
      <c r="G171" s="24">
        <v>1</v>
      </c>
      <c r="H171" s="24"/>
      <c r="I171" s="24"/>
      <c r="J171" s="24"/>
      <c r="K171" s="24" t="s">
        <v>15</v>
      </c>
      <c r="L171" s="25" t="s">
        <v>53</v>
      </c>
      <c r="M171" s="26"/>
      <c r="N171" s="23" t="s">
        <v>77</v>
      </c>
      <c r="O171" s="27" t="s">
        <v>35</v>
      </c>
    </row>
    <row r="172" spans="1:15" ht="14.25" customHeight="1" x14ac:dyDescent="0.2">
      <c r="A172" s="21">
        <v>1981</v>
      </c>
      <c r="B172" s="22">
        <v>42307</v>
      </c>
      <c r="C172" s="23" t="s">
        <v>30</v>
      </c>
      <c r="D172" s="24">
        <v>32</v>
      </c>
      <c r="E172" s="24">
        <v>6</v>
      </c>
      <c r="F172" s="24" t="s">
        <v>6</v>
      </c>
      <c r="G172" s="24">
        <v>1</v>
      </c>
      <c r="H172" s="24"/>
      <c r="I172" s="24"/>
      <c r="J172" s="24"/>
      <c r="K172" s="24" t="s">
        <v>16</v>
      </c>
      <c r="L172" s="25" t="s">
        <v>53</v>
      </c>
      <c r="M172" s="26"/>
      <c r="N172" s="23" t="s">
        <v>77</v>
      </c>
      <c r="O172" s="27"/>
    </row>
    <row r="173" spans="1:15" ht="14.25" customHeight="1" x14ac:dyDescent="0.2">
      <c r="A173" s="21">
        <v>1981</v>
      </c>
      <c r="B173" s="22">
        <v>42314</v>
      </c>
      <c r="C173" s="23" t="s">
        <v>58</v>
      </c>
      <c r="D173" s="24">
        <v>32</v>
      </c>
      <c r="E173" s="24">
        <v>6</v>
      </c>
      <c r="F173" s="24" t="s">
        <v>6</v>
      </c>
      <c r="G173" s="24">
        <v>1</v>
      </c>
      <c r="H173" s="24"/>
      <c r="I173" s="24"/>
      <c r="J173" s="24"/>
      <c r="K173" s="24" t="s">
        <v>16</v>
      </c>
      <c r="L173" s="25" t="s">
        <v>53</v>
      </c>
      <c r="M173" s="26"/>
      <c r="N173" s="23" t="s">
        <v>77</v>
      </c>
      <c r="O173" s="27"/>
    </row>
    <row r="174" spans="1:15" ht="14.25" customHeight="1" x14ac:dyDescent="0.2">
      <c r="A174" s="21">
        <v>1981</v>
      </c>
      <c r="B174" s="22">
        <v>42321</v>
      </c>
      <c r="C174" s="23" t="s">
        <v>89</v>
      </c>
      <c r="D174" s="24">
        <v>8</v>
      </c>
      <c r="E174" s="24">
        <v>30</v>
      </c>
      <c r="F174" s="24" t="s">
        <v>7</v>
      </c>
      <c r="G174" s="24"/>
      <c r="H174" s="24">
        <v>1</v>
      </c>
      <c r="I174" s="24"/>
      <c r="J174" s="24"/>
      <c r="K174" s="24" t="s">
        <v>15</v>
      </c>
      <c r="L174" s="25" t="s">
        <v>90</v>
      </c>
      <c r="M174" s="26" t="s">
        <v>91</v>
      </c>
      <c r="N174" s="23" t="s">
        <v>77</v>
      </c>
      <c r="O174" s="27" t="s">
        <v>92</v>
      </c>
    </row>
    <row r="175" spans="1:15" ht="14.25" customHeight="1" x14ac:dyDescent="0.2">
      <c r="A175" s="10">
        <v>1982</v>
      </c>
      <c r="B175" s="11">
        <v>42250</v>
      </c>
      <c r="C175" s="12" t="s">
        <v>36</v>
      </c>
      <c r="D175" s="13">
        <v>14</v>
      </c>
      <c r="E175" s="13">
        <v>8</v>
      </c>
      <c r="F175" s="13" t="s">
        <v>6</v>
      </c>
      <c r="G175" s="13">
        <v>1</v>
      </c>
      <c r="K175" s="13" t="s">
        <v>16</v>
      </c>
      <c r="L175" s="14" t="s">
        <v>53</v>
      </c>
      <c r="N175" s="12" t="s">
        <v>77</v>
      </c>
      <c r="O175" s="28"/>
    </row>
    <row r="176" spans="1:15" ht="14.25" customHeight="1" x14ac:dyDescent="0.2">
      <c r="A176" s="10">
        <v>1982</v>
      </c>
      <c r="B176" s="11">
        <v>42257</v>
      </c>
      <c r="C176" s="12" t="s">
        <v>93</v>
      </c>
      <c r="D176" s="13">
        <v>8</v>
      </c>
      <c r="E176" s="13">
        <v>30</v>
      </c>
      <c r="F176" s="13" t="s">
        <v>7</v>
      </c>
      <c r="H176" s="13">
        <v>1</v>
      </c>
      <c r="K176" s="13" t="s">
        <v>15</v>
      </c>
      <c r="L176" s="14" t="s">
        <v>27</v>
      </c>
      <c r="M176" s="15" t="s">
        <v>94</v>
      </c>
      <c r="N176" s="12" t="s">
        <v>77</v>
      </c>
      <c r="O176" s="28"/>
    </row>
    <row r="177" spans="1:15" ht="14.25" customHeight="1" x14ac:dyDescent="0.2">
      <c r="A177" s="10">
        <v>1982</v>
      </c>
      <c r="B177" s="11">
        <v>42264</v>
      </c>
      <c r="C177" s="12" t="s">
        <v>43</v>
      </c>
      <c r="D177" s="13">
        <v>46</v>
      </c>
      <c r="E177" s="13">
        <v>19</v>
      </c>
      <c r="F177" s="13" t="s">
        <v>6</v>
      </c>
      <c r="G177" s="13">
        <v>1</v>
      </c>
      <c r="K177" s="13" t="s">
        <v>15</v>
      </c>
      <c r="L177" s="14" t="s">
        <v>42</v>
      </c>
      <c r="N177" s="12" t="s">
        <v>77</v>
      </c>
      <c r="O177" s="28"/>
    </row>
    <row r="178" spans="1:15" ht="14.25" customHeight="1" x14ac:dyDescent="0.2">
      <c r="A178" s="10">
        <v>1982</v>
      </c>
      <c r="B178" s="11">
        <v>42271</v>
      </c>
      <c r="C178" s="12" t="s">
        <v>95</v>
      </c>
      <c r="D178" s="13">
        <v>14</v>
      </c>
      <c r="E178" s="13">
        <v>21</v>
      </c>
      <c r="F178" s="13" t="s">
        <v>7</v>
      </c>
      <c r="H178" s="13">
        <v>1</v>
      </c>
      <c r="K178" s="13" t="s">
        <v>16</v>
      </c>
      <c r="L178" s="14" t="s">
        <v>53</v>
      </c>
      <c r="N178" s="12" t="s">
        <v>77</v>
      </c>
      <c r="O178" s="28"/>
    </row>
    <row r="179" spans="1:15" ht="14.25" customHeight="1" x14ac:dyDescent="0.2">
      <c r="A179" s="10">
        <v>1982</v>
      </c>
      <c r="B179" s="11">
        <v>42278</v>
      </c>
      <c r="C179" s="12" t="s">
        <v>70</v>
      </c>
      <c r="D179" s="13">
        <v>20</v>
      </c>
      <c r="E179" s="13">
        <v>14</v>
      </c>
      <c r="F179" s="13" t="s">
        <v>6</v>
      </c>
      <c r="G179" s="13">
        <v>1</v>
      </c>
      <c r="K179" s="13" t="s">
        <v>15</v>
      </c>
      <c r="L179" s="14" t="s">
        <v>20</v>
      </c>
      <c r="N179" s="12" t="s">
        <v>77</v>
      </c>
      <c r="O179" s="28"/>
    </row>
    <row r="180" spans="1:15" ht="14.25" customHeight="1" x14ac:dyDescent="0.2">
      <c r="A180" s="10">
        <v>1982</v>
      </c>
      <c r="B180" s="11">
        <v>42286</v>
      </c>
      <c r="C180" s="12" t="s">
        <v>58</v>
      </c>
      <c r="D180" s="13">
        <v>34</v>
      </c>
      <c r="E180" s="13">
        <v>6</v>
      </c>
      <c r="F180" s="13" t="s">
        <v>6</v>
      </c>
      <c r="G180" s="13">
        <v>1</v>
      </c>
      <c r="K180" s="13" t="s">
        <v>15</v>
      </c>
      <c r="L180" s="14" t="s">
        <v>58</v>
      </c>
      <c r="N180" s="12" t="s">
        <v>77</v>
      </c>
      <c r="O180" s="28"/>
    </row>
    <row r="181" spans="1:15" ht="14.25" customHeight="1" x14ac:dyDescent="0.2">
      <c r="A181" s="10">
        <v>1982</v>
      </c>
      <c r="B181" s="11">
        <v>42292</v>
      </c>
      <c r="C181" s="12" t="s">
        <v>25</v>
      </c>
      <c r="D181" s="13">
        <v>26</v>
      </c>
      <c r="E181" s="13">
        <v>39</v>
      </c>
      <c r="F181" s="13" t="s">
        <v>7</v>
      </c>
      <c r="H181" s="13">
        <v>1</v>
      </c>
      <c r="K181" s="13" t="s">
        <v>15</v>
      </c>
      <c r="L181" s="14" t="s">
        <v>25</v>
      </c>
      <c r="N181" s="12" t="s">
        <v>77</v>
      </c>
      <c r="O181" s="28"/>
    </row>
    <row r="182" spans="1:15" ht="14.25" customHeight="1" x14ac:dyDescent="0.2">
      <c r="A182" s="10">
        <v>1982</v>
      </c>
      <c r="B182" s="11">
        <v>42299</v>
      </c>
      <c r="C182" s="12" t="s">
        <v>66</v>
      </c>
      <c r="D182" s="13">
        <v>22</v>
      </c>
      <c r="E182" s="13">
        <v>22</v>
      </c>
      <c r="F182" s="13" t="s">
        <v>8</v>
      </c>
      <c r="I182" s="13">
        <v>1</v>
      </c>
      <c r="K182" s="13" t="s">
        <v>16</v>
      </c>
      <c r="L182" s="14" t="s">
        <v>53</v>
      </c>
      <c r="N182" s="12" t="s">
        <v>77</v>
      </c>
      <c r="O182" s="28"/>
    </row>
    <row r="183" spans="1:15" ht="14.25" customHeight="1" x14ac:dyDescent="0.2">
      <c r="A183" s="10">
        <v>1982</v>
      </c>
      <c r="B183" s="11">
        <v>42306</v>
      </c>
      <c r="C183" s="12" t="s">
        <v>67</v>
      </c>
      <c r="D183" s="13">
        <v>28</v>
      </c>
      <c r="E183" s="13">
        <v>0</v>
      </c>
      <c r="F183" s="13" t="s">
        <v>6</v>
      </c>
      <c r="G183" s="13">
        <v>1</v>
      </c>
      <c r="K183" s="13" t="s">
        <v>16</v>
      </c>
      <c r="L183" s="14" t="s">
        <v>53</v>
      </c>
      <c r="N183" s="12" t="s">
        <v>77</v>
      </c>
      <c r="O183" s="28"/>
    </row>
    <row r="184" spans="1:15" ht="14.25" customHeight="1" x14ac:dyDescent="0.2">
      <c r="A184" s="10">
        <v>1982</v>
      </c>
      <c r="B184" s="11">
        <v>42313</v>
      </c>
      <c r="C184" s="12" t="s">
        <v>54</v>
      </c>
      <c r="D184" s="13">
        <v>22</v>
      </c>
      <c r="E184" s="13">
        <v>20</v>
      </c>
      <c r="F184" s="13" t="s">
        <v>6</v>
      </c>
      <c r="G184" s="13">
        <v>1</v>
      </c>
      <c r="K184" s="13" t="s">
        <v>15</v>
      </c>
      <c r="L184" s="14" t="s">
        <v>17</v>
      </c>
      <c r="N184" s="12" t="s">
        <v>77</v>
      </c>
      <c r="O184" s="28"/>
    </row>
    <row r="185" spans="1:15" ht="14.25" customHeight="1" x14ac:dyDescent="0.2">
      <c r="A185" s="10">
        <v>1982</v>
      </c>
      <c r="B185" s="11">
        <v>42321</v>
      </c>
      <c r="C185" s="12" t="s">
        <v>89</v>
      </c>
      <c r="D185" s="13">
        <v>0</v>
      </c>
      <c r="E185" s="13">
        <v>21</v>
      </c>
      <c r="F185" s="13" t="s">
        <v>7</v>
      </c>
      <c r="H185" s="13">
        <v>1</v>
      </c>
      <c r="K185" s="13" t="s">
        <v>16</v>
      </c>
      <c r="L185" s="14" t="s">
        <v>53</v>
      </c>
      <c r="N185" s="12" t="s">
        <v>77</v>
      </c>
      <c r="O185" s="28" t="s">
        <v>79</v>
      </c>
    </row>
    <row r="186" spans="1:15" ht="14.25" customHeight="1" x14ac:dyDescent="0.2">
      <c r="A186" s="21">
        <v>1983</v>
      </c>
      <c r="B186" s="22">
        <v>42249</v>
      </c>
      <c r="C186" s="23" t="s">
        <v>36</v>
      </c>
      <c r="D186" s="24">
        <v>20</v>
      </c>
      <c r="E186" s="24">
        <v>6</v>
      </c>
      <c r="F186" s="24" t="s">
        <v>6</v>
      </c>
      <c r="G186" s="24">
        <v>1</v>
      </c>
      <c r="H186" s="24"/>
      <c r="I186" s="24"/>
      <c r="J186" s="24"/>
      <c r="K186" s="24" t="s">
        <v>15</v>
      </c>
      <c r="L186" s="25" t="s">
        <v>48</v>
      </c>
      <c r="M186" s="26"/>
      <c r="N186" s="23" t="s">
        <v>77</v>
      </c>
      <c r="O186" s="27"/>
    </row>
    <row r="187" spans="1:15" ht="14.25" customHeight="1" x14ac:dyDescent="0.2">
      <c r="A187" s="21">
        <v>1983</v>
      </c>
      <c r="B187" s="22">
        <v>42256</v>
      </c>
      <c r="C187" s="23" t="s">
        <v>93</v>
      </c>
      <c r="D187" s="24">
        <v>0</v>
      </c>
      <c r="E187" s="24">
        <v>21</v>
      </c>
      <c r="F187" s="24" t="s">
        <v>7</v>
      </c>
      <c r="G187" s="24"/>
      <c r="H187" s="24">
        <v>1</v>
      </c>
      <c r="I187" s="24"/>
      <c r="J187" s="24"/>
      <c r="K187" s="24" t="s">
        <v>16</v>
      </c>
      <c r="L187" s="25" t="s">
        <v>53</v>
      </c>
      <c r="M187" s="26"/>
      <c r="N187" s="23" t="s">
        <v>77</v>
      </c>
      <c r="O187" s="27"/>
    </row>
    <row r="188" spans="1:15" ht="14.25" customHeight="1" x14ac:dyDescent="0.2">
      <c r="A188" s="21">
        <v>1983</v>
      </c>
      <c r="B188" s="22">
        <v>42263</v>
      </c>
      <c r="C188" s="23" t="s">
        <v>43</v>
      </c>
      <c r="D188" s="24">
        <v>36</v>
      </c>
      <c r="E188" s="24">
        <v>6</v>
      </c>
      <c r="F188" s="24" t="s">
        <v>6</v>
      </c>
      <c r="G188" s="24">
        <v>1</v>
      </c>
      <c r="H188" s="24"/>
      <c r="I188" s="24"/>
      <c r="J188" s="24"/>
      <c r="K188" s="24" t="s">
        <v>16</v>
      </c>
      <c r="L188" s="25" t="s">
        <v>53</v>
      </c>
      <c r="M188" s="26"/>
      <c r="N188" s="23" t="s">
        <v>77</v>
      </c>
      <c r="O188" s="27"/>
    </row>
    <row r="189" spans="1:15" ht="14.25" customHeight="1" x14ac:dyDescent="0.2">
      <c r="A189" s="21">
        <v>1983</v>
      </c>
      <c r="B189" s="22">
        <v>42270</v>
      </c>
      <c r="C189" s="23" t="s">
        <v>95</v>
      </c>
      <c r="D189" s="24">
        <v>14</v>
      </c>
      <c r="E189" s="24">
        <v>11</v>
      </c>
      <c r="F189" s="24" t="s">
        <v>6</v>
      </c>
      <c r="G189" s="24">
        <v>1</v>
      </c>
      <c r="H189" s="24"/>
      <c r="I189" s="24"/>
      <c r="J189" s="24"/>
      <c r="K189" s="24" t="s">
        <v>15</v>
      </c>
      <c r="L189" s="25" t="s">
        <v>95</v>
      </c>
      <c r="M189" s="26"/>
      <c r="N189" s="23" t="s">
        <v>77</v>
      </c>
      <c r="O189" s="27"/>
    </row>
    <row r="190" spans="1:15" ht="14.25" customHeight="1" x14ac:dyDescent="0.2">
      <c r="A190" s="21">
        <v>1983</v>
      </c>
      <c r="B190" s="22">
        <v>42277</v>
      </c>
      <c r="C190" s="23" t="s">
        <v>70</v>
      </c>
      <c r="D190" s="24">
        <v>0</v>
      </c>
      <c r="E190" s="24">
        <v>31</v>
      </c>
      <c r="F190" s="24" t="s">
        <v>7</v>
      </c>
      <c r="G190" s="24"/>
      <c r="H190" s="24">
        <v>1</v>
      </c>
      <c r="I190" s="24"/>
      <c r="J190" s="24"/>
      <c r="K190" s="24" t="s">
        <v>15</v>
      </c>
      <c r="L190" s="25" t="s">
        <v>20</v>
      </c>
      <c r="M190" s="26"/>
      <c r="N190" s="23" t="s">
        <v>77</v>
      </c>
      <c r="O190" s="27"/>
    </row>
    <row r="191" spans="1:15" ht="14.25" customHeight="1" x14ac:dyDescent="0.2">
      <c r="A191" s="21">
        <v>1983</v>
      </c>
      <c r="B191" s="22">
        <v>42284</v>
      </c>
      <c r="C191" s="23" t="s">
        <v>58</v>
      </c>
      <c r="D191" s="24">
        <v>22</v>
      </c>
      <c r="E191" s="24">
        <v>12</v>
      </c>
      <c r="F191" s="24" t="s">
        <v>6</v>
      </c>
      <c r="G191" s="24">
        <v>1</v>
      </c>
      <c r="H191" s="24"/>
      <c r="I191" s="24"/>
      <c r="J191" s="24"/>
      <c r="K191" s="24" t="s">
        <v>16</v>
      </c>
      <c r="L191" s="25" t="s">
        <v>53</v>
      </c>
      <c r="M191" s="26"/>
      <c r="N191" s="23" t="s">
        <v>77</v>
      </c>
      <c r="O191" s="27"/>
    </row>
    <row r="192" spans="1:15" ht="14.25" customHeight="1" x14ac:dyDescent="0.2">
      <c r="A192" s="21">
        <v>1983</v>
      </c>
      <c r="B192" s="22">
        <v>42291</v>
      </c>
      <c r="C192" s="23" t="s">
        <v>25</v>
      </c>
      <c r="D192" s="24">
        <v>6</v>
      </c>
      <c r="E192" s="24">
        <v>7</v>
      </c>
      <c r="F192" s="24" t="s">
        <v>7</v>
      </c>
      <c r="G192" s="24"/>
      <c r="H192" s="24">
        <v>1</v>
      </c>
      <c r="I192" s="24"/>
      <c r="J192" s="24"/>
      <c r="K192" s="24" t="s">
        <v>16</v>
      </c>
      <c r="L192" s="25" t="s">
        <v>53</v>
      </c>
      <c r="M192" s="26"/>
      <c r="N192" s="23" t="s">
        <v>77</v>
      </c>
      <c r="O192" s="27"/>
    </row>
    <row r="193" spans="1:15" ht="14.25" customHeight="1" x14ac:dyDescent="0.2">
      <c r="A193" s="21">
        <v>1983</v>
      </c>
      <c r="B193" s="22">
        <v>42301</v>
      </c>
      <c r="C193" s="23" t="s">
        <v>66</v>
      </c>
      <c r="D193" s="24">
        <v>6</v>
      </c>
      <c r="E193" s="24">
        <v>16</v>
      </c>
      <c r="F193" s="24" t="s">
        <v>7</v>
      </c>
      <c r="G193" s="24"/>
      <c r="H193" s="24">
        <v>1</v>
      </c>
      <c r="I193" s="24"/>
      <c r="J193" s="24"/>
      <c r="K193" s="24" t="s">
        <v>15</v>
      </c>
      <c r="L193" s="25" t="s">
        <v>53</v>
      </c>
      <c r="M193" s="26"/>
      <c r="N193" s="23" t="s">
        <v>77</v>
      </c>
      <c r="O193" s="27" t="s">
        <v>96</v>
      </c>
    </row>
    <row r="194" spans="1:15" ht="14.25" customHeight="1" x14ac:dyDescent="0.2">
      <c r="A194" s="21">
        <v>1983</v>
      </c>
      <c r="B194" s="22">
        <v>42305</v>
      </c>
      <c r="C194" s="23" t="s">
        <v>67</v>
      </c>
      <c r="D194" s="24">
        <v>22</v>
      </c>
      <c r="E194" s="24">
        <v>26</v>
      </c>
      <c r="F194" s="24" t="s">
        <v>7</v>
      </c>
      <c r="G194" s="24"/>
      <c r="H194" s="24">
        <v>1</v>
      </c>
      <c r="I194" s="24"/>
      <c r="J194" s="24"/>
      <c r="K194" s="24" t="s">
        <v>15</v>
      </c>
      <c r="L194" s="25" t="s">
        <v>68</v>
      </c>
      <c r="M194" s="26"/>
      <c r="N194" s="23" t="s">
        <v>77</v>
      </c>
      <c r="O194" s="27"/>
    </row>
    <row r="195" spans="1:15" ht="14.25" customHeight="1" x14ac:dyDescent="0.2">
      <c r="A195" s="21">
        <v>1983</v>
      </c>
      <c r="B195" s="22">
        <v>42312</v>
      </c>
      <c r="C195" s="23" t="s">
        <v>54</v>
      </c>
      <c r="D195" s="24">
        <v>0</v>
      </c>
      <c r="E195" s="24">
        <v>32</v>
      </c>
      <c r="F195" s="24" t="s">
        <v>7</v>
      </c>
      <c r="G195" s="24"/>
      <c r="H195" s="24">
        <v>1</v>
      </c>
      <c r="I195" s="24"/>
      <c r="J195" s="24"/>
      <c r="K195" s="24" t="s">
        <v>16</v>
      </c>
      <c r="L195" s="25" t="s">
        <v>53</v>
      </c>
      <c r="M195" s="26"/>
      <c r="N195" s="23" t="s">
        <v>77</v>
      </c>
      <c r="O195" s="27"/>
    </row>
    <row r="196" spans="1:15" ht="14.25" customHeight="1" x14ac:dyDescent="0.2">
      <c r="A196" s="10">
        <v>1984</v>
      </c>
      <c r="B196" s="11">
        <v>42254</v>
      </c>
      <c r="C196" s="12" t="s">
        <v>36</v>
      </c>
      <c r="D196" s="13">
        <v>11</v>
      </c>
      <c r="E196" s="13">
        <v>6</v>
      </c>
      <c r="F196" s="13" t="s">
        <v>6</v>
      </c>
      <c r="G196" s="13">
        <v>1</v>
      </c>
      <c r="K196" s="13" t="s">
        <v>16</v>
      </c>
      <c r="L196" s="14" t="s">
        <v>53</v>
      </c>
      <c r="N196" s="12" t="s">
        <v>97</v>
      </c>
      <c r="O196" s="28"/>
    </row>
    <row r="197" spans="1:15" ht="14.25" customHeight="1" x14ac:dyDescent="0.2">
      <c r="A197" s="10">
        <v>1984</v>
      </c>
      <c r="B197" s="11">
        <v>42261</v>
      </c>
      <c r="C197" s="12" t="s">
        <v>46</v>
      </c>
      <c r="D197" s="13">
        <v>22</v>
      </c>
      <c r="E197" s="13">
        <v>12</v>
      </c>
      <c r="F197" s="13" t="s">
        <v>6</v>
      </c>
      <c r="G197" s="13">
        <v>1</v>
      </c>
      <c r="K197" s="13" t="s">
        <v>15</v>
      </c>
      <c r="L197" s="14" t="s">
        <v>24</v>
      </c>
      <c r="M197" s="15" t="s">
        <v>47</v>
      </c>
      <c r="N197" s="12" t="s">
        <v>97</v>
      </c>
      <c r="O197" s="28"/>
    </row>
    <row r="198" spans="1:15" ht="14.25" customHeight="1" x14ac:dyDescent="0.2">
      <c r="A198" s="10">
        <v>1984</v>
      </c>
      <c r="B198" s="11">
        <v>42268</v>
      </c>
      <c r="C198" s="12" t="s">
        <v>20</v>
      </c>
      <c r="D198" s="13">
        <v>24</v>
      </c>
      <c r="E198" s="13">
        <v>52</v>
      </c>
      <c r="F198" s="13" t="s">
        <v>7</v>
      </c>
      <c r="H198" s="13">
        <v>1</v>
      </c>
      <c r="K198" s="13" t="s">
        <v>15</v>
      </c>
      <c r="L198" s="14" t="s">
        <v>20</v>
      </c>
      <c r="M198" s="15" t="s">
        <v>44</v>
      </c>
      <c r="N198" s="12" t="s">
        <v>97</v>
      </c>
      <c r="O198" s="28"/>
    </row>
    <row r="199" spans="1:15" ht="14.25" customHeight="1" x14ac:dyDescent="0.2">
      <c r="A199" s="10">
        <v>1984</v>
      </c>
      <c r="B199" s="11">
        <v>42275</v>
      </c>
      <c r="C199" s="12" t="s">
        <v>74</v>
      </c>
      <c r="D199" s="13">
        <v>0</v>
      </c>
      <c r="E199" s="13">
        <v>38</v>
      </c>
      <c r="F199" s="13" t="s">
        <v>7</v>
      </c>
      <c r="H199" s="13">
        <v>1</v>
      </c>
      <c r="K199" s="13" t="s">
        <v>16</v>
      </c>
      <c r="L199" s="14" t="s">
        <v>53</v>
      </c>
      <c r="N199" s="12" t="s">
        <v>97</v>
      </c>
      <c r="O199" s="28"/>
    </row>
    <row r="200" spans="1:15" ht="14.25" customHeight="1" x14ac:dyDescent="0.2">
      <c r="A200" s="10">
        <v>1984</v>
      </c>
      <c r="B200" s="11">
        <v>42282</v>
      </c>
      <c r="C200" s="12" t="s">
        <v>70</v>
      </c>
      <c r="D200" s="13">
        <v>0</v>
      </c>
      <c r="E200" s="13">
        <v>35</v>
      </c>
      <c r="F200" s="13" t="s">
        <v>7</v>
      </c>
      <c r="H200" s="13">
        <v>1</v>
      </c>
      <c r="K200" s="13" t="s">
        <v>15</v>
      </c>
      <c r="L200" s="14" t="s">
        <v>20</v>
      </c>
      <c r="N200" s="12" t="s">
        <v>97</v>
      </c>
      <c r="O200" s="28"/>
    </row>
    <row r="201" spans="1:15" ht="14.25" customHeight="1" x14ac:dyDescent="0.2">
      <c r="A201" s="10">
        <v>1984</v>
      </c>
      <c r="B201" s="11">
        <v>42289</v>
      </c>
      <c r="C201" s="12" t="s">
        <v>66</v>
      </c>
      <c r="D201" s="13">
        <v>0</v>
      </c>
      <c r="E201" s="13">
        <v>13</v>
      </c>
      <c r="F201" s="13" t="s">
        <v>7</v>
      </c>
      <c r="H201" s="13">
        <v>1</v>
      </c>
      <c r="K201" s="13" t="s">
        <v>15</v>
      </c>
      <c r="L201" s="14" t="s">
        <v>53</v>
      </c>
      <c r="N201" s="12" t="s">
        <v>97</v>
      </c>
      <c r="O201" s="28"/>
    </row>
    <row r="202" spans="1:15" ht="14.25" customHeight="1" x14ac:dyDescent="0.2">
      <c r="A202" s="10">
        <v>1984</v>
      </c>
      <c r="B202" s="11">
        <v>42296</v>
      </c>
      <c r="C202" s="12" t="s">
        <v>25</v>
      </c>
      <c r="D202" s="13">
        <v>6</v>
      </c>
      <c r="E202" s="13">
        <v>26</v>
      </c>
      <c r="F202" s="13" t="s">
        <v>7</v>
      </c>
      <c r="H202" s="13">
        <v>1</v>
      </c>
      <c r="K202" s="13" t="s">
        <v>15</v>
      </c>
      <c r="L202" s="14" t="s">
        <v>25</v>
      </c>
      <c r="N202" s="12" t="s">
        <v>97</v>
      </c>
      <c r="O202" s="28"/>
    </row>
    <row r="203" spans="1:15" ht="14.25" customHeight="1" x14ac:dyDescent="0.2">
      <c r="A203" s="10">
        <v>1984</v>
      </c>
      <c r="B203" s="11">
        <v>42303</v>
      </c>
      <c r="C203" s="12" t="s">
        <v>58</v>
      </c>
      <c r="D203" s="13">
        <v>17</v>
      </c>
      <c r="E203" s="13">
        <v>14</v>
      </c>
      <c r="F203" s="13" t="s">
        <v>6</v>
      </c>
      <c r="G203" s="13">
        <v>1</v>
      </c>
      <c r="K203" s="13" t="s">
        <v>16</v>
      </c>
      <c r="L203" s="14" t="s">
        <v>53</v>
      </c>
      <c r="N203" s="12" t="s">
        <v>97</v>
      </c>
      <c r="O203" s="28"/>
    </row>
    <row r="204" spans="1:15" ht="14.25" customHeight="1" x14ac:dyDescent="0.2">
      <c r="A204" s="10">
        <v>1984</v>
      </c>
      <c r="B204" s="11">
        <v>42310</v>
      </c>
      <c r="C204" s="12" t="s">
        <v>67</v>
      </c>
      <c r="D204" s="13">
        <v>17</v>
      </c>
      <c r="E204" s="13">
        <v>30</v>
      </c>
      <c r="F204" s="13" t="s">
        <v>7</v>
      </c>
      <c r="H204" s="13">
        <v>1</v>
      </c>
      <c r="K204" s="13" t="s">
        <v>16</v>
      </c>
      <c r="L204" s="14" t="s">
        <v>53</v>
      </c>
      <c r="N204" s="12" t="s">
        <v>97</v>
      </c>
      <c r="O204" s="28"/>
    </row>
    <row r="205" spans="1:15" ht="14.25" customHeight="1" x14ac:dyDescent="0.2">
      <c r="A205" s="10">
        <v>1984</v>
      </c>
      <c r="B205" s="11">
        <v>42317</v>
      </c>
      <c r="C205" s="12" t="s">
        <v>54</v>
      </c>
      <c r="D205" s="13">
        <v>14</v>
      </c>
      <c r="E205" s="13">
        <v>12</v>
      </c>
      <c r="F205" s="13" t="s">
        <v>6</v>
      </c>
      <c r="G205" s="13">
        <v>1</v>
      </c>
      <c r="K205" s="13" t="s">
        <v>16</v>
      </c>
      <c r="L205" s="14" t="s">
        <v>53</v>
      </c>
      <c r="N205" s="12" t="s">
        <v>97</v>
      </c>
      <c r="O205" s="28"/>
    </row>
    <row r="206" spans="1:15" ht="14.25" customHeight="1" x14ac:dyDescent="0.2">
      <c r="A206" s="21">
        <v>1985</v>
      </c>
      <c r="B206" s="22">
        <v>42253</v>
      </c>
      <c r="C206" s="23" t="s">
        <v>36</v>
      </c>
      <c r="D206" s="24">
        <v>12</v>
      </c>
      <c r="E206" s="24">
        <v>21</v>
      </c>
      <c r="F206" s="24" t="s">
        <v>7</v>
      </c>
      <c r="G206" s="24"/>
      <c r="H206" s="24">
        <v>1</v>
      </c>
      <c r="I206" s="24"/>
      <c r="J206" s="24"/>
      <c r="K206" s="24" t="s">
        <v>15</v>
      </c>
      <c r="L206" s="25" t="s">
        <v>48</v>
      </c>
      <c r="M206" s="26"/>
      <c r="N206" s="23" t="s">
        <v>97</v>
      </c>
      <c r="O206" s="27"/>
    </row>
    <row r="207" spans="1:15" ht="14.25" customHeight="1" x14ac:dyDescent="0.2">
      <c r="A207" s="21">
        <v>1985</v>
      </c>
      <c r="B207" s="22">
        <v>42260</v>
      </c>
      <c r="C207" s="23" t="s">
        <v>46</v>
      </c>
      <c r="D207" s="24">
        <v>0</v>
      </c>
      <c r="E207" s="24">
        <v>14</v>
      </c>
      <c r="F207" s="24" t="s">
        <v>7</v>
      </c>
      <c r="G207" s="24"/>
      <c r="H207" s="24">
        <v>1</v>
      </c>
      <c r="I207" s="24"/>
      <c r="J207" s="24"/>
      <c r="K207" s="24" t="s">
        <v>16</v>
      </c>
      <c r="L207" s="25" t="s">
        <v>53</v>
      </c>
      <c r="M207" s="26"/>
      <c r="N207" s="23" t="s">
        <v>97</v>
      </c>
      <c r="O207" s="27"/>
    </row>
    <row r="208" spans="1:15" ht="14.25" customHeight="1" x14ac:dyDescent="0.2">
      <c r="A208" s="21">
        <v>1985</v>
      </c>
      <c r="B208" s="22">
        <v>42267</v>
      </c>
      <c r="C208" s="23" t="s">
        <v>20</v>
      </c>
      <c r="D208" s="24">
        <v>16</v>
      </c>
      <c r="E208" s="24">
        <v>40</v>
      </c>
      <c r="F208" s="24" t="s">
        <v>7</v>
      </c>
      <c r="G208" s="24"/>
      <c r="H208" s="24">
        <v>1</v>
      </c>
      <c r="I208" s="24"/>
      <c r="J208" s="24"/>
      <c r="K208" s="24" t="s">
        <v>16</v>
      </c>
      <c r="L208" s="25" t="s">
        <v>53</v>
      </c>
      <c r="M208" s="26"/>
      <c r="N208" s="23" t="s">
        <v>97</v>
      </c>
      <c r="O208" s="27"/>
    </row>
    <row r="209" spans="1:15" ht="14.25" customHeight="1" x14ac:dyDescent="0.2">
      <c r="A209" s="21">
        <v>1985</v>
      </c>
      <c r="B209" s="22">
        <v>42274</v>
      </c>
      <c r="C209" s="23" t="s">
        <v>74</v>
      </c>
      <c r="D209" s="24">
        <v>6</v>
      </c>
      <c r="E209" s="24">
        <v>49</v>
      </c>
      <c r="F209" s="24" t="s">
        <v>7</v>
      </c>
      <c r="G209" s="24"/>
      <c r="H209" s="24">
        <v>1</v>
      </c>
      <c r="I209" s="24"/>
      <c r="J209" s="24"/>
      <c r="K209" s="24" t="s">
        <v>15</v>
      </c>
      <c r="L209" s="25" t="s">
        <v>74</v>
      </c>
      <c r="M209" s="26" t="s">
        <v>98</v>
      </c>
      <c r="N209" s="23" t="s">
        <v>97</v>
      </c>
      <c r="O209" s="27"/>
    </row>
    <row r="210" spans="1:15" ht="14.25" customHeight="1" x14ac:dyDescent="0.2">
      <c r="A210" s="21">
        <v>1985</v>
      </c>
      <c r="B210" s="22">
        <v>42281</v>
      </c>
      <c r="C210" s="23" t="s">
        <v>70</v>
      </c>
      <c r="D210" s="24">
        <v>12</v>
      </c>
      <c r="E210" s="24">
        <v>28</v>
      </c>
      <c r="F210" s="24" t="s">
        <v>7</v>
      </c>
      <c r="G210" s="24"/>
      <c r="H210" s="24">
        <v>1</v>
      </c>
      <c r="I210" s="24"/>
      <c r="J210" s="24"/>
      <c r="K210" s="24" t="s">
        <v>16</v>
      </c>
      <c r="L210" s="25" t="s">
        <v>53</v>
      </c>
      <c r="M210" s="26"/>
      <c r="N210" s="23" t="s">
        <v>97</v>
      </c>
      <c r="O210" s="27"/>
    </row>
    <row r="211" spans="1:15" ht="14.25" customHeight="1" x14ac:dyDescent="0.2">
      <c r="A211" s="21">
        <v>1985</v>
      </c>
      <c r="B211" s="22">
        <v>42288</v>
      </c>
      <c r="C211" s="23" t="s">
        <v>66</v>
      </c>
      <c r="D211" s="24">
        <v>15</v>
      </c>
      <c r="E211" s="24">
        <v>38</v>
      </c>
      <c r="F211" s="24" t="s">
        <v>7</v>
      </c>
      <c r="G211" s="24"/>
      <c r="H211" s="24">
        <v>1</v>
      </c>
      <c r="I211" s="24"/>
      <c r="J211" s="24"/>
      <c r="K211" s="24" t="s">
        <v>16</v>
      </c>
      <c r="L211" s="25" t="s">
        <v>53</v>
      </c>
      <c r="M211" s="26"/>
      <c r="N211" s="23" t="s">
        <v>97</v>
      </c>
      <c r="O211" s="27"/>
    </row>
    <row r="212" spans="1:15" ht="14.25" customHeight="1" x14ac:dyDescent="0.2">
      <c r="A212" s="21">
        <v>1985</v>
      </c>
      <c r="B212" s="22">
        <v>42295</v>
      </c>
      <c r="C212" s="23" t="s">
        <v>25</v>
      </c>
      <c r="D212" s="24">
        <v>22</v>
      </c>
      <c r="E212" s="24">
        <v>20</v>
      </c>
      <c r="F212" s="24" t="s">
        <v>6</v>
      </c>
      <c r="G212" s="24">
        <v>1</v>
      </c>
      <c r="H212" s="24"/>
      <c r="I212" s="24"/>
      <c r="J212" s="24"/>
      <c r="K212" s="24" t="s">
        <v>16</v>
      </c>
      <c r="L212" s="25" t="s">
        <v>53</v>
      </c>
      <c r="M212" s="26"/>
      <c r="N212" s="23" t="s">
        <v>97</v>
      </c>
      <c r="O212" s="27"/>
    </row>
    <row r="213" spans="1:15" ht="14.25" customHeight="1" x14ac:dyDescent="0.2">
      <c r="A213" s="21">
        <v>1985</v>
      </c>
      <c r="B213" s="22">
        <v>42302</v>
      </c>
      <c r="C213" s="23" t="s">
        <v>58</v>
      </c>
      <c r="D213" s="24">
        <v>16</v>
      </c>
      <c r="E213" s="24">
        <v>28</v>
      </c>
      <c r="F213" s="24" t="s">
        <v>7</v>
      </c>
      <c r="G213" s="24"/>
      <c r="H213" s="24">
        <v>1</v>
      </c>
      <c r="I213" s="24"/>
      <c r="J213" s="24"/>
      <c r="K213" s="24" t="s">
        <v>15</v>
      </c>
      <c r="L213" s="25" t="s">
        <v>58</v>
      </c>
      <c r="M213" s="26"/>
      <c r="N213" s="23" t="s">
        <v>97</v>
      </c>
      <c r="O213" s="27"/>
    </row>
    <row r="214" spans="1:15" ht="14.25" customHeight="1" x14ac:dyDescent="0.2">
      <c r="A214" s="21">
        <v>1985</v>
      </c>
      <c r="B214" s="22">
        <v>42313</v>
      </c>
      <c r="C214" s="23" t="s">
        <v>67</v>
      </c>
      <c r="D214" s="24">
        <v>15</v>
      </c>
      <c r="E214" s="24">
        <v>2</v>
      </c>
      <c r="F214" s="24" t="s">
        <v>6</v>
      </c>
      <c r="G214" s="24">
        <v>1</v>
      </c>
      <c r="H214" s="24"/>
      <c r="I214" s="24"/>
      <c r="J214" s="24"/>
      <c r="K214" s="24" t="s">
        <v>15</v>
      </c>
      <c r="L214" s="25" t="s">
        <v>68</v>
      </c>
      <c r="M214" s="26"/>
      <c r="N214" s="23" t="s">
        <v>97</v>
      </c>
      <c r="O214" s="27" t="s">
        <v>99</v>
      </c>
    </row>
    <row r="215" spans="1:15" ht="14.25" customHeight="1" x14ac:dyDescent="0.2">
      <c r="A215" s="21">
        <v>1985</v>
      </c>
      <c r="B215" s="22">
        <v>42316</v>
      </c>
      <c r="C215" s="23" t="s">
        <v>54</v>
      </c>
      <c r="D215" s="24">
        <v>20</v>
      </c>
      <c r="E215" s="24">
        <v>6</v>
      </c>
      <c r="F215" s="24" t="s">
        <v>6</v>
      </c>
      <c r="G215" s="24">
        <v>1</v>
      </c>
      <c r="H215" s="24"/>
      <c r="I215" s="24"/>
      <c r="J215" s="24"/>
      <c r="K215" s="24" t="s">
        <v>16</v>
      </c>
      <c r="L215" s="25" t="s">
        <v>53</v>
      </c>
      <c r="M215" s="26"/>
      <c r="N215" s="23" t="s">
        <v>97</v>
      </c>
      <c r="O215" s="27"/>
    </row>
    <row r="216" spans="1:15" ht="14.25" customHeight="1" x14ac:dyDescent="0.2">
      <c r="A216" s="10">
        <v>1986</v>
      </c>
      <c r="B216" s="11">
        <v>42252</v>
      </c>
      <c r="C216" s="12" t="s">
        <v>36</v>
      </c>
      <c r="D216" s="13">
        <v>6</v>
      </c>
      <c r="E216" s="13">
        <v>14</v>
      </c>
      <c r="F216" s="13" t="s">
        <v>7</v>
      </c>
      <c r="H216" s="13">
        <v>1</v>
      </c>
      <c r="K216" s="13" t="s">
        <v>16</v>
      </c>
      <c r="L216" s="14" t="s">
        <v>53</v>
      </c>
      <c r="N216" s="12" t="s">
        <v>97</v>
      </c>
      <c r="O216" s="28"/>
    </row>
    <row r="217" spans="1:15" ht="14.25" customHeight="1" x14ac:dyDescent="0.2">
      <c r="A217" s="10">
        <v>1986</v>
      </c>
      <c r="B217" s="11">
        <v>42259</v>
      </c>
      <c r="C217" s="12" t="s">
        <v>46</v>
      </c>
      <c r="D217" s="13">
        <v>6</v>
      </c>
      <c r="E217" s="13">
        <v>20</v>
      </c>
      <c r="F217" s="13" t="s">
        <v>7</v>
      </c>
      <c r="H217" s="13">
        <v>1</v>
      </c>
      <c r="K217" s="13" t="s">
        <v>15</v>
      </c>
      <c r="L217" s="14" t="s">
        <v>24</v>
      </c>
      <c r="M217" s="15" t="s">
        <v>47</v>
      </c>
      <c r="N217" s="12" t="s">
        <v>97</v>
      </c>
      <c r="O217" s="28"/>
    </row>
    <row r="218" spans="1:15" ht="14.25" customHeight="1" x14ac:dyDescent="0.2">
      <c r="A218" s="10">
        <v>1986</v>
      </c>
      <c r="B218" s="11">
        <v>42266</v>
      </c>
      <c r="C218" s="12" t="s">
        <v>20</v>
      </c>
      <c r="D218" s="13">
        <v>0</v>
      </c>
      <c r="E218" s="13">
        <v>42</v>
      </c>
      <c r="F218" s="13" t="s">
        <v>7</v>
      </c>
      <c r="H218" s="13">
        <v>1</v>
      </c>
      <c r="K218" s="13" t="s">
        <v>15</v>
      </c>
      <c r="L218" s="14" t="s">
        <v>20</v>
      </c>
      <c r="M218" s="15" t="s">
        <v>44</v>
      </c>
      <c r="N218" s="12" t="s">
        <v>97</v>
      </c>
      <c r="O218" s="28"/>
    </row>
    <row r="219" spans="1:15" ht="14.25" customHeight="1" x14ac:dyDescent="0.2">
      <c r="A219" s="10">
        <v>1986</v>
      </c>
      <c r="B219" s="11">
        <v>42273</v>
      </c>
      <c r="C219" s="12" t="s">
        <v>67</v>
      </c>
      <c r="D219" s="13">
        <v>8</v>
      </c>
      <c r="E219" s="13">
        <v>37</v>
      </c>
      <c r="F219" s="13" t="s">
        <v>7</v>
      </c>
      <c r="H219" s="13">
        <v>1</v>
      </c>
      <c r="K219" s="13" t="s">
        <v>16</v>
      </c>
      <c r="L219" s="14" t="s">
        <v>53</v>
      </c>
      <c r="N219" s="12" t="s">
        <v>97</v>
      </c>
      <c r="O219" s="28"/>
    </row>
    <row r="220" spans="1:15" ht="14.25" customHeight="1" x14ac:dyDescent="0.2">
      <c r="A220" s="10">
        <v>1986</v>
      </c>
      <c r="B220" s="11">
        <v>42280</v>
      </c>
      <c r="C220" s="12" t="s">
        <v>70</v>
      </c>
      <c r="D220" s="13">
        <v>0</v>
      </c>
      <c r="E220" s="13">
        <v>15</v>
      </c>
      <c r="F220" s="13" t="s">
        <v>7</v>
      </c>
      <c r="H220" s="13">
        <v>1</v>
      </c>
      <c r="K220" s="13" t="s">
        <v>15</v>
      </c>
      <c r="L220" s="14" t="s">
        <v>20</v>
      </c>
      <c r="N220" s="12" t="s">
        <v>97</v>
      </c>
      <c r="O220" s="28"/>
    </row>
    <row r="221" spans="1:15" ht="14.25" customHeight="1" x14ac:dyDescent="0.2">
      <c r="A221" s="10">
        <v>1986</v>
      </c>
      <c r="B221" s="11">
        <v>42287</v>
      </c>
      <c r="C221" s="12" t="s">
        <v>54</v>
      </c>
      <c r="D221" s="13">
        <v>0</v>
      </c>
      <c r="E221" s="13">
        <v>22</v>
      </c>
      <c r="F221" s="13" t="s">
        <v>7</v>
      </c>
      <c r="H221" s="13">
        <v>1</v>
      </c>
      <c r="K221" s="13" t="s">
        <v>15</v>
      </c>
      <c r="L221" s="14" t="s">
        <v>17</v>
      </c>
      <c r="N221" s="12" t="s">
        <v>97</v>
      </c>
      <c r="O221" s="28"/>
    </row>
    <row r="222" spans="1:15" ht="14.25" customHeight="1" x14ac:dyDescent="0.2">
      <c r="A222" s="10">
        <v>1986</v>
      </c>
      <c r="B222" s="11">
        <v>42294</v>
      </c>
      <c r="C222" s="12" t="s">
        <v>25</v>
      </c>
      <c r="D222" s="13">
        <v>14</v>
      </c>
      <c r="E222" s="13">
        <v>39</v>
      </c>
      <c r="F222" s="13" t="s">
        <v>7</v>
      </c>
      <c r="H222" s="13">
        <v>1</v>
      </c>
      <c r="K222" s="13" t="s">
        <v>15</v>
      </c>
      <c r="L222" s="14" t="s">
        <v>25</v>
      </c>
      <c r="N222" s="12" t="s">
        <v>97</v>
      </c>
      <c r="O222" s="28"/>
    </row>
    <row r="223" spans="1:15" ht="14.25" customHeight="1" x14ac:dyDescent="0.2">
      <c r="A223" s="10">
        <v>1986</v>
      </c>
      <c r="B223" s="11">
        <v>42301</v>
      </c>
      <c r="C223" s="12" t="s">
        <v>58</v>
      </c>
      <c r="D223" s="13">
        <v>32</v>
      </c>
      <c r="E223" s="13">
        <v>42</v>
      </c>
      <c r="F223" s="13" t="s">
        <v>7</v>
      </c>
      <c r="H223" s="13">
        <v>1</v>
      </c>
      <c r="K223" s="13" t="s">
        <v>16</v>
      </c>
      <c r="L223" s="14" t="s">
        <v>53</v>
      </c>
      <c r="N223" s="12" t="s">
        <v>97</v>
      </c>
      <c r="O223" s="28"/>
    </row>
    <row r="224" spans="1:15" ht="14.25" customHeight="1" x14ac:dyDescent="0.2">
      <c r="A224" s="10">
        <v>1986</v>
      </c>
      <c r="B224" s="11">
        <v>42308</v>
      </c>
      <c r="C224" s="12" t="s">
        <v>30</v>
      </c>
      <c r="D224" s="13">
        <v>12</v>
      </c>
      <c r="E224" s="13">
        <v>35</v>
      </c>
      <c r="F224" s="13" t="s">
        <v>7</v>
      </c>
      <c r="H224" s="13">
        <v>1</v>
      </c>
      <c r="K224" s="13" t="s">
        <v>15</v>
      </c>
      <c r="L224" s="14" t="s">
        <v>32</v>
      </c>
      <c r="N224" s="12" t="s">
        <v>97</v>
      </c>
      <c r="O224" s="28"/>
    </row>
    <row r="225" spans="1:15" ht="14.25" customHeight="1" x14ac:dyDescent="0.2">
      <c r="A225" s="10">
        <v>1986</v>
      </c>
      <c r="B225" s="11">
        <v>42315</v>
      </c>
      <c r="C225" s="12" t="s">
        <v>66</v>
      </c>
      <c r="D225" s="13">
        <v>20</v>
      </c>
      <c r="E225" s="13">
        <v>32</v>
      </c>
      <c r="F225" s="13" t="s">
        <v>7</v>
      </c>
      <c r="H225" s="13">
        <v>1</v>
      </c>
      <c r="K225" s="13" t="s">
        <v>16</v>
      </c>
      <c r="L225" s="14" t="s">
        <v>53</v>
      </c>
      <c r="N225" s="12" t="s">
        <v>97</v>
      </c>
      <c r="O225" s="28"/>
    </row>
    <row r="226" spans="1:15" ht="14.25" customHeight="1" x14ac:dyDescent="0.2">
      <c r="A226" s="21">
        <v>1987</v>
      </c>
      <c r="B226" s="22">
        <v>42251</v>
      </c>
      <c r="C226" s="23" t="s">
        <v>36</v>
      </c>
      <c r="D226" s="24">
        <v>21</v>
      </c>
      <c r="E226" s="24">
        <v>0</v>
      </c>
      <c r="F226" s="24" t="s">
        <v>6</v>
      </c>
      <c r="G226" s="24">
        <v>1</v>
      </c>
      <c r="H226" s="24"/>
      <c r="I226" s="24"/>
      <c r="J226" s="24"/>
      <c r="K226" s="24" t="s">
        <v>15</v>
      </c>
      <c r="L226" s="25" t="s">
        <v>48</v>
      </c>
      <c r="M226" s="26"/>
      <c r="N226" s="23" t="s">
        <v>141</v>
      </c>
      <c r="O226" s="27"/>
    </row>
    <row r="227" spans="1:15" ht="14.25" customHeight="1" x14ac:dyDescent="0.2">
      <c r="A227" s="21">
        <v>1987</v>
      </c>
      <c r="B227" s="22">
        <v>42258</v>
      </c>
      <c r="C227" s="23" t="s">
        <v>46</v>
      </c>
      <c r="D227" s="24">
        <v>0</v>
      </c>
      <c r="E227" s="24">
        <v>21</v>
      </c>
      <c r="F227" s="24" t="s">
        <v>7</v>
      </c>
      <c r="G227" s="24"/>
      <c r="H227" s="24">
        <v>1</v>
      </c>
      <c r="I227" s="24"/>
      <c r="J227" s="24"/>
      <c r="K227" s="24" t="s">
        <v>16</v>
      </c>
      <c r="L227" s="25" t="s">
        <v>53</v>
      </c>
      <c r="M227" s="26"/>
      <c r="N227" s="23" t="s">
        <v>141</v>
      </c>
      <c r="O227" s="27"/>
    </row>
    <row r="228" spans="1:15" ht="14.25" customHeight="1" x14ac:dyDescent="0.2">
      <c r="A228" s="21">
        <v>1987</v>
      </c>
      <c r="B228" s="22">
        <v>42265</v>
      </c>
      <c r="C228" s="23" t="s">
        <v>20</v>
      </c>
      <c r="D228" s="24">
        <v>6</v>
      </c>
      <c r="E228" s="24">
        <v>49</v>
      </c>
      <c r="F228" s="24" t="s">
        <v>7</v>
      </c>
      <c r="G228" s="24"/>
      <c r="H228" s="24">
        <v>1</v>
      </c>
      <c r="I228" s="24"/>
      <c r="J228" s="24"/>
      <c r="K228" s="24" t="s">
        <v>16</v>
      </c>
      <c r="L228" s="25" t="s">
        <v>53</v>
      </c>
      <c r="M228" s="26"/>
      <c r="N228" s="23" t="s">
        <v>141</v>
      </c>
      <c r="O228" s="27"/>
    </row>
    <row r="229" spans="1:15" ht="14.25" customHeight="1" x14ac:dyDescent="0.2">
      <c r="A229" s="21">
        <v>1987</v>
      </c>
      <c r="B229" s="22">
        <v>42272</v>
      </c>
      <c r="C229" s="23" t="s">
        <v>67</v>
      </c>
      <c r="D229" s="24">
        <v>0</v>
      </c>
      <c r="E229" s="24">
        <v>23</v>
      </c>
      <c r="F229" s="24" t="s">
        <v>7</v>
      </c>
      <c r="G229" s="24"/>
      <c r="H229" s="24">
        <v>1</v>
      </c>
      <c r="I229" s="24"/>
      <c r="J229" s="24"/>
      <c r="K229" s="24" t="s">
        <v>15</v>
      </c>
      <c r="L229" s="25" t="s">
        <v>68</v>
      </c>
      <c r="M229" s="26"/>
      <c r="N229" s="23" t="s">
        <v>141</v>
      </c>
      <c r="O229" s="27"/>
    </row>
    <row r="230" spans="1:15" ht="14.25" customHeight="1" x14ac:dyDescent="0.2">
      <c r="A230" s="21">
        <v>1987</v>
      </c>
      <c r="B230" s="22">
        <v>42279</v>
      </c>
      <c r="C230" s="23" t="s">
        <v>70</v>
      </c>
      <c r="D230" s="24">
        <v>16</v>
      </c>
      <c r="E230" s="24">
        <v>33</v>
      </c>
      <c r="F230" s="24" t="s">
        <v>7</v>
      </c>
      <c r="G230" s="24"/>
      <c r="H230" s="24">
        <v>1</v>
      </c>
      <c r="I230" s="24"/>
      <c r="J230" s="24"/>
      <c r="K230" s="24" t="s">
        <v>16</v>
      </c>
      <c r="L230" s="25" t="s">
        <v>53</v>
      </c>
      <c r="M230" s="26"/>
      <c r="N230" s="23" t="s">
        <v>141</v>
      </c>
      <c r="O230" s="27"/>
    </row>
    <row r="231" spans="1:15" ht="14.25" customHeight="1" x14ac:dyDescent="0.2">
      <c r="A231" s="21">
        <v>1987</v>
      </c>
      <c r="B231" s="22">
        <v>42286</v>
      </c>
      <c r="C231" s="23" t="s">
        <v>54</v>
      </c>
      <c r="D231" s="24">
        <v>0</v>
      </c>
      <c r="E231" s="24">
        <v>35</v>
      </c>
      <c r="F231" s="24" t="s">
        <v>7</v>
      </c>
      <c r="G231" s="24"/>
      <c r="H231" s="24">
        <v>1</v>
      </c>
      <c r="I231" s="24"/>
      <c r="J231" s="24"/>
      <c r="K231" s="24" t="s">
        <v>16</v>
      </c>
      <c r="L231" s="25" t="s">
        <v>53</v>
      </c>
      <c r="M231" s="26"/>
      <c r="N231" s="23" t="s">
        <v>141</v>
      </c>
      <c r="O231" s="27"/>
    </row>
    <row r="232" spans="1:15" ht="14.25" customHeight="1" x14ac:dyDescent="0.2">
      <c r="A232" s="21">
        <v>1987</v>
      </c>
      <c r="B232" s="22">
        <v>42293</v>
      </c>
      <c r="C232" s="23" t="s">
        <v>25</v>
      </c>
      <c r="D232" s="24">
        <v>0</v>
      </c>
      <c r="E232" s="24">
        <v>34</v>
      </c>
      <c r="F232" s="24" t="s">
        <v>7</v>
      </c>
      <c r="G232" s="24"/>
      <c r="H232" s="24">
        <v>1</v>
      </c>
      <c r="I232" s="24"/>
      <c r="J232" s="24"/>
      <c r="K232" s="24" t="s">
        <v>16</v>
      </c>
      <c r="L232" s="25" t="s">
        <v>53</v>
      </c>
      <c r="M232" s="26"/>
      <c r="N232" s="23" t="s">
        <v>141</v>
      </c>
      <c r="O232" s="27"/>
    </row>
    <row r="233" spans="1:15" ht="14.25" customHeight="1" x14ac:dyDescent="0.2">
      <c r="A233" s="21">
        <v>1987</v>
      </c>
      <c r="B233" s="22">
        <v>42300</v>
      </c>
      <c r="C233" s="23" t="s">
        <v>58</v>
      </c>
      <c r="D233" s="24">
        <v>6</v>
      </c>
      <c r="E233" s="24">
        <v>49</v>
      </c>
      <c r="F233" s="24" t="s">
        <v>7</v>
      </c>
      <c r="G233" s="24"/>
      <c r="H233" s="24">
        <v>1</v>
      </c>
      <c r="I233" s="24"/>
      <c r="J233" s="24"/>
      <c r="K233" s="24" t="s">
        <v>15</v>
      </c>
      <c r="L233" s="25" t="s">
        <v>58</v>
      </c>
      <c r="M233" s="26"/>
      <c r="N233" s="23" t="s">
        <v>141</v>
      </c>
      <c r="O233" s="27"/>
    </row>
    <row r="234" spans="1:15" ht="14.25" customHeight="1" x14ac:dyDescent="0.2">
      <c r="A234" s="21">
        <v>1987</v>
      </c>
      <c r="B234" s="22">
        <v>42307</v>
      </c>
      <c r="C234" s="23" t="s">
        <v>30</v>
      </c>
      <c r="D234" s="24">
        <v>0</v>
      </c>
      <c r="E234" s="24">
        <v>21</v>
      </c>
      <c r="F234" s="24" t="s">
        <v>7</v>
      </c>
      <c r="G234" s="24"/>
      <c r="H234" s="24">
        <v>1</v>
      </c>
      <c r="I234" s="24"/>
      <c r="J234" s="24"/>
      <c r="K234" s="24" t="s">
        <v>16</v>
      </c>
      <c r="L234" s="25" t="s">
        <v>53</v>
      </c>
      <c r="M234" s="26"/>
      <c r="N234" s="23" t="s">
        <v>141</v>
      </c>
      <c r="O234" s="27"/>
    </row>
    <row r="235" spans="1:15" ht="14.25" customHeight="1" x14ac:dyDescent="0.2">
      <c r="A235" s="21">
        <v>1987</v>
      </c>
      <c r="B235" s="22">
        <v>42314</v>
      </c>
      <c r="C235" s="23" t="s">
        <v>66</v>
      </c>
      <c r="D235" s="24">
        <v>0</v>
      </c>
      <c r="E235" s="24">
        <v>35</v>
      </c>
      <c r="F235" s="24" t="s">
        <v>7</v>
      </c>
      <c r="G235" s="24"/>
      <c r="H235" s="24">
        <v>1</v>
      </c>
      <c r="I235" s="24"/>
      <c r="J235" s="24"/>
      <c r="K235" s="24" t="s">
        <v>15</v>
      </c>
      <c r="L235" s="25" t="s">
        <v>53</v>
      </c>
      <c r="M235" s="26"/>
      <c r="N235" s="23" t="s">
        <v>141</v>
      </c>
      <c r="O235" s="27"/>
    </row>
    <row r="236" spans="1:15" ht="14.25" customHeight="1" x14ac:dyDescent="0.2">
      <c r="A236" s="10">
        <v>1988</v>
      </c>
      <c r="B236" s="11">
        <v>42249</v>
      </c>
      <c r="C236" s="12" t="s">
        <v>30</v>
      </c>
      <c r="D236" s="13">
        <v>0</v>
      </c>
      <c r="E236" s="13">
        <v>14</v>
      </c>
      <c r="F236" s="13" t="s">
        <v>7</v>
      </c>
      <c r="H236" s="13">
        <v>1</v>
      </c>
      <c r="K236" s="13" t="s">
        <v>15</v>
      </c>
      <c r="L236" s="14" t="s">
        <v>32</v>
      </c>
      <c r="N236" s="12" t="s">
        <v>132</v>
      </c>
      <c r="O236" s="28"/>
    </row>
    <row r="237" spans="1:15" ht="14.25" customHeight="1" x14ac:dyDescent="0.2">
      <c r="A237" s="10">
        <v>1988</v>
      </c>
      <c r="B237" s="11">
        <v>42257</v>
      </c>
      <c r="C237" s="12" t="s">
        <v>70</v>
      </c>
      <c r="D237" s="13">
        <v>0</v>
      </c>
      <c r="E237" s="13">
        <v>10</v>
      </c>
      <c r="F237" s="13" t="s">
        <v>7</v>
      </c>
      <c r="H237" s="13">
        <v>1</v>
      </c>
      <c r="K237" s="13" t="s">
        <v>16</v>
      </c>
      <c r="L237" s="14" t="s">
        <v>53</v>
      </c>
      <c r="N237" s="12" t="s">
        <v>132</v>
      </c>
      <c r="O237" s="28" t="s">
        <v>35</v>
      </c>
    </row>
    <row r="238" spans="1:15" ht="14.25" customHeight="1" x14ac:dyDescent="0.2">
      <c r="A238" s="10">
        <v>1988</v>
      </c>
      <c r="B238" s="11">
        <v>42263</v>
      </c>
      <c r="C238" s="12" t="s">
        <v>67</v>
      </c>
      <c r="D238" s="13">
        <v>14</v>
      </c>
      <c r="E238" s="13">
        <v>34</v>
      </c>
      <c r="F238" s="13" t="s">
        <v>7</v>
      </c>
      <c r="H238" s="13">
        <v>1</v>
      </c>
      <c r="K238" s="13" t="s">
        <v>15</v>
      </c>
      <c r="L238" s="14" t="s">
        <v>68</v>
      </c>
      <c r="N238" s="12" t="s">
        <v>132</v>
      </c>
      <c r="O238" s="28"/>
    </row>
    <row r="239" spans="1:15" ht="14.25" customHeight="1" x14ac:dyDescent="0.2">
      <c r="A239" s="10">
        <v>1988</v>
      </c>
      <c r="B239" s="11">
        <v>42270</v>
      </c>
      <c r="C239" s="12" t="s">
        <v>58</v>
      </c>
      <c r="D239" s="13">
        <v>0</v>
      </c>
      <c r="E239" s="13">
        <v>34</v>
      </c>
      <c r="F239" s="13" t="s">
        <v>7</v>
      </c>
      <c r="H239" s="13">
        <v>1</v>
      </c>
      <c r="K239" s="13" t="s">
        <v>16</v>
      </c>
      <c r="L239" s="14" t="s">
        <v>53</v>
      </c>
      <c r="N239" s="12" t="s">
        <v>132</v>
      </c>
      <c r="O239" s="28"/>
    </row>
    <row r="240" spans="1:15" ht="14.25" customHeight="1" x14ac:dyDescent="0.2">
      <c r="A240" s="10">
        <v>1988</v>
      </c>
      <c r="B240" s="11">
        <v>42277</v>
      </c>
      <c r="C240" s="12" t="s">
        <v>20</v>
      </c>
      <c r="D240" s="13">
        <v>0</v>
      </c>
      <c r="E240" s="13">
        <v>54</v>
      </c>
      <c r="F240" s="13" t="s">
        <v>7</v>
      </c>
      <c r="H240" s="13">
        <v>1</v>
      </c>
      <c r="K240" s="13" t="s">
        <v>15</v>
      </c>
      <c r="L240" s="14" t="s">
        <v>20</v>
      </c>
      <c r="M240" s="15" t="s">
        <v>44</v>
      </c>
      <c r="N240" s="12" t="s">
        <v>132</v>
      </c>
      <c r="O240" s="28"/>
    </row>
    <row r="241" spans="1:15" ht="14.25" customHeight="1" x14ac:dyDescent="0.2">
      <c r="A241" s="10">
        <v>1988</v>
      </c>
      <c r="B241" s="11">
        <v>42284</v>
      </c>
      <c r="C241" s="12" t="s">
        <v>25</v>
      </c>
      <c r="D241" s="13">
        <v>7</v>
      </c>
      <c r="E241" s="13">
        <v>41</v>
      </c>
      <c r="F241" s="13" t="s">
        <v>7</v>
      </c>
      <c r="H241" s="13">
        <v>1</v>
      </c>
      <c r="K241" s="13" t="s">
        <v>16</v>
      </c>
      <c r="L241" s="14" t="s">
        <v>53</v>
      </c>
      <c r="N241" s="12" t="s">
        <v>132</v>
      </c>
      <c r="O241" s="28"/>
    </row>
    <row r="242" spans="1:15" ht="14.25" customHeight="1" x14ac:dyDescent="0.2">
      <c r="A242" s="10">
        <v>1988</v>
      </c>
      <c r="B242" s="11">
        <v>42291</v>
      </c>
      <c r="C242" s="12" t="s">
        <v>43</v>
      </c>
      <c r="D242" s="13">
        <v>0</v>
      </c>
      <c r="E242" s="13">
        <v>15</v>
      </c>
      <c r="F242" s="13" t="s">
        <v>7</v>
      </c>
      <c r="H242" s="13">
        <v>1</v>
      </c>
      <c r="K242" s="13" t="s">
        <v>15</v>
      </c>
      <c r="L242" s="14" t="s">
        <v>42</v>
      </c>
      <c r="N242" s="12" t="s">
        <v>132</v>
      </c>
      <c r="O242" s="28"/>
    </row>
    <row r="243" spans="1:15" ht="14.25" customHeight="1" x14ac:dyDescent="0.2">
      <c r="A243" s="10">
        <v>1988</v>
      </c>
      <c r="B243" s="11">
        <v>42299</v>
      </c>
      <c r="C243" s="12" t="s">
        <v>100</v>
      </c>
      <c r="D243" s="13">
        <v>14</v>
      </c>
      <c r="E243" s="13">
        <v>52</v>
      </c>
      <c r="F243" s="13" t="s">
        <v>7</v>
      </c>
      <c r="H243" s="13">
        <v>1</v>
      </c>
      <c r="K243" s="13" t="s">
        <v>15</v>
      </c>
      <c r="L243" s="14" t="s">
        <v>101</v>
      </c>
      <c r="N243" s="12" t="s">
        <v>132</v>
      </c>
      <c r="O243" s="28" t="s">
        <v>35</v>
      </c>
    </row>
    <row r="244" spans="1:15" ht="14.25" customHeight="1" x14ac:dyDescent="0.2">
      <c r="A244" s="10">
        <v>1988</v>
      </c>
      <c r="B244" s="11">
        <v>42305</v>
      </c>
      <c r="C244" s="12" t="s">
        <v>26</v>
      </c>
      <c r="D244" s="13">
        <v>14</v>
      </c>
      <c r="E244" s="13">
        <v>20</v>
      </c>
      <c r="F244" s="13" t="s">
        <v>7</v>
      </c>
      <c r="H244" s="13">
        <v>1</v>
      </c>
      <c r="J244" s="13" t="s">
        <v>102</v>
      </c>
      <c r="K244" s="13" t="s">
        <v>16</v>
      </c>
      <c r="L244" s="14" t="s">
        <v>53</v>
      </c>
      <c r="N244" s="12" t="s">
        <v>132</v>
      </c>
      <c r="O244" s="28"/>
    </row>
    <row r="245" spans="1:15" ht="14.25" customHeight="1" x14ac:dyDescent="0.2">
      <c r="A245" s="10">
        <v>1988</v>
      </c>
      <c r="B245" s="11">
        <v>42312</v>
      </c>
      <c r="C245" s="12" t="s">
        <v>61</v>
      </c>
      <c r="D245" s="13">
        <v>33</v>
      </c>
      <c r="E245" s="13">
        <v>10</v>
      </c>
      <c r="F245" s="13" t="s">
        <v>6</v>
      </c>
      <c r="G245" s="13">
        <v>1</v>
      </c>
      <c r="K245" s="13" t="s">
        <v>16</v>
      </c>
      <c r="L245" s="14" t="s">
        <v>53</v>
      </c>
      <c r="N245" s="12" t="s">
        <v>132</v>
      </c>
      <c r="O245" s="28"/>
    </row>
    <row r="246" spans="1:15" ht="14.25" customHeight="1" x14ac:dyDescent="0.2">
      <c r="A246" s="21">
        <v>1989</v>
      </c>
      <c r="B246" s="22">
        <v>42248</v>
      </c>
      <c r="C246" s="23" t="s">
        <v>30</v>
      </c>
      <c r="D246" s="24">
        <v>13</v>
      </c>
      <c r="E246" s="24">
        <v>19</v>
      </c>
      <c r="F246" s="24" t="s">
        <v>7</v>
      </c>
      <c r="G246" s="24"/>
      <c r="H246" s="24">
        <v>1</v>
      </c>
      <c r="I246" s="24"/>
      <c r="J246" s="24"/>
      <c r="K246" s="24" t="s">
        <v>16</v>
      </c>
      <c r="L246" s="25" t="s">
        <v>53</v>
      </c>
      <c r="M246" s="26"/>
      <c r="N246" s="23" t="s">
        <v>132</v>
      </c>
      <c r="O246" s="27"/>
    </row>
    <row r="247" spans="1:15" ht="14.25" customHeight="1" x14ac:dyDescent="0.2">
      <c r="A247" s="21">
        <v>1989</v>
      </c>
      <c r="B247" s="22">
        <v>42255</v>
      </c>
      <c r="C247" s="23" t="s">
        <v>70</v>
      </c>
      <c r="D247" s="24">
        <v>13</v>
      </c>
      <c r="E247" s="24">
        <v>20</v>
      </c>
      <c r="F247" s="24" t="s">
        <v>7</v>
      </c>
      <c r="G247" s="24"/>
      <c r="H247" s="24">
        <v>1</v>
      </c>
      <c r="I247" s="24"/>
      <c r="J247" s="24"/>
      <c r="K247" s="24" t="s">
        <v>15</v>
      </c>
      <c r="L247" s="25" t="s">
        <v>20</v>
      </c>
      <c r="M247" s="26"/>
      <c r="N247" s="23" t="s">
        <v>132</v>
      </c>
      <c r="O247" s="27"/>
    </row>
    <row r="248" spans="1:15" ht="14.25" customHeight="1" x14ac:dyDescent="0.2">
      <c r="A248" s="21">
        <v>1989</v>
      </c>
      <c r="B248" s="22">
        <v>42262</v>
      </c>
      <c r="C248" s="23" t="s">
        <v>67</v>
      </c>
      <c r="D248" s="24">
        <v>15</v>
      </c>
      <c r="E248" s="24">
        <v>6</v>
      </c>
      <c r="F248" s="24" t="s">
        <v>6</v>
      </c>
      <c r="G248" s="24">
        <v>1</v>
      </c>
      <c r="H248" s="24"/>
      <c r="I248" s="24"/>
      <c r="J248" s="24"/>
      <c r="K248" s="24" t="s">
        <v>16</v>
      </c>
      <c r="L248" s="25" t="s">
        <v>53</v>
      </c>
      <c r="M248" s="26"/>
      <c r="N248" s="23" t="s">
        <v>132</v>
      </c>
      <c r="O248" s="27"/>
    </row>
    <row r="249" spans="1:15" ht="14.25" customHeight="1" x14ac:dyDescent="0.2">
      <c r="A249" s="21">
        <v>1989</v>
      </c>
      <c r="B249" s="22">
        <v>42270</v>
      </c>
      <c r="C249" s="23" t="s">
        <v>58</v>
      </c>
      <c r="D249" s="24">
        <v>7</v>
      </c>
      <c r="E249" s="24">
        <v>26</v>
      </c>
      <c r="F249" s="24" t="s">
        <v>7</v>
      </c>
      <c r="G249" s="24"/>
      <c r="H249" s="24">
        <v>1</v>
      </c>
      <c r="I249" s="24"/>
      <c r="J249" s="24"/>
      <c r="K249" s="24" t="s">
        <v>15</v>
      </c>
      <c r="L249" s="25" t="s">
        <v>58</v>
      </c>
      <c r="M249" s="26"/>
      <c r="N249" s="23" t="s">
        <v>132</v>
      </c>
      <c r="O249" s="27" t="s">
        <v>35</v>
      </c>
    </row>
    <row r="250" spans="1:15" ht="14.25" customHeight="1" x14ac:dyDescent="0.2">
      <c r="A250" s="21">
        <v>1989</v>
      </c>
      <c r="B250" s="22">
        <v>42276</v>
      </c>
      <c r="C250" s="23" t="s">
        <v>20</v>
      </c>
      <c r="D250" s="24">
        <v>0</v>
      </c>
      <c r="E250" s="24">
        <v>10</v>
      </c>
      <c r="F250" s="24" t="s">
        <v>7</v>
      </c>
      <c r="G250" s="24"/>
      <c r="H250" s="24">
        <v>1</v>
      </c>
      <c r="I250" s="24"/>
      <c r="J250" s="24"/>
      <c r="K250" s="24" t="s">
        <v>16</v>
      </c>
      <c r="L250" s="25" t="s">
        <v>53</v>
      </c>
      <c r="M250" s="26"/>
      <c r="N250" s="23" t="s">
        <v>132</v>
      </c>
      <c r="O250" s="27"/>
    </row>
    <row r="251" spans="1:15" ht="14.25" customHeight="1" x14ac:dyDescent="0.2">
      <c r="A251" s="21">
        <v>1989</v>
      </c>
      <c r="B251" s="22">
        <v>42283</v>
      </c>
      <c r="C251" s="23" t="s">
        <v>25</v>
      </c>
      <c r="D251" s="24">
        <v>8</v>
      </c>
      <c r="E251" s="24">
        <v>42</v>
      </c>
      <c r="F251" s="24" t="s">
        <v>7</v>
      </c>
      <c r="G251" s="24"/>
      <c r="H251" s="24">
        <v>1</v>
      </c>
      <c r="I251" s="24"/>
      <c r="J251" s="24"/>
      <c r="K251" s="24" t="s">
        <v>15</v>
      </c>
      <c r="L251" s="25" t="s">
        <v>25</v>
      </c>
      <c r="M251" s="26"/>
      <c r="N251" s="23" t="s">
        <v>132</v>
      </c>
      <c r="O251" s="27"/>
    </row>
    <row r="252" spans="1:15" ht="14.25" customHeight="1" x14ac:dyDescent="0.2">
      <c r="A252" s="21">
        <v>1989</v>
      </c>
      <c r="B252" s="22">
        <v>42290</v>
      </c>
      <c r="C252" s="23" t="s">
        <v>43</v>
      </c>
      <c r="D252" s="24">
        <v>26</v>
      </c>
      <c r="E252" s="24">
        <v>6</v>
      </c>
      <c r="F252" s="24" t="s">
        <v>6</v>
      </c>
      <c r="G252" s="24">
        <v>1</v>
      </c>
      <c r="H252" s="24"/>
      <c r="I252" s="24"/>
      <c r="J252" s="24"/>
      <c r="K252" s="24" t="s">
        <v>16</v>
      </c>
      <c r="L252" s="25" t="s">
        <v>53</v>
      </c>
      <c r="M252" s="26"/>
      <c r="N252" s="23" t="s">
        <v>132</v>
      </c>
      <c r="O252" s="27"/>
    </row>
    <row r="253" spans="1:15" ht="14.25" customHeight="1" x14ac:dyDescent="0.2">
      <c r="A253" s="21">
        <v>1989</v>
      </c>
      <c r="B253" s="22">
        <v>42297</v>
      </c>
      <c r="C253" s="23" t="s">
        <v>100</v>
      </c>
      <c r="D253" s="24">
        <v>18</v>
      </c>
      <c r="E253" s="24">
        <v>40</v>
      </c>
      <c r="F253" s="24" t="s">
        <v>7</v>
      </c>
      <c r="G253" s="24"/>
      <c r="H253" s="24">
        <v>1</v>
      </c>
      <c r="I253" s="24"/>
      <c r="J253" s="24"/>
      <c r="K253" s="24" t="s">
        <v>16</v>
      </c>
      <c r="L253" s="25" t="s">
        <v>53</v>
      </c>
      <c r="M253" s="26"/>
      <c r="N253" s="23" t="s">
        <v>132</v>
      </c>
      <c r="O253" s="27"/>
    </row>
    <row r="254" spans="1:15" ht="14.25" customHeight="1" x14ac:dyDescent="0.2">
      <c r="A254" s="21">
        <v>1989</v>
      </c>
      <c r="B254" s="22">
        <v>42304</v>
      </c>
      <c r="C254" s="23" t="s">
        <v>26</v>
      </c>
      <c r="D254" s="24">
        <v>13</v>
      </c>
      <c r="E254" s="24">
        <v>41</v>
      </c>
      <c r="F254" s="24" t="s">
        <v>7</v>
      </c>
      <c r="G254" s="24"/>
      <c r="H254" s="24">
        <v>1</v>
      </c>
      <c r="I254" s="24"/>
      <c r="J254" s="24"/>
      <c r="K254" s="24" t="s">
        <v>15</v>
      </c>
      <c r="L254" s="25" t="s">
        <v>27</v>
      </c>
      <c r="M254" s="26" t="s">
        <v>103</v>
      </c>
      <c r="N254" s="23" t="s">
        <v>132</v>
      </c>
      <c r="O254" s="27"/>
    </row>
    <row r="255" spans="1:15" ht="14.25" customHeight="1" x14ac:dyDescent="0.2">
      <c r="A255" s="21">
        <v>1989</v>
      </c>
      <c r="B255" s="22">
        <v>42311</v>
      </c>
      <c r="C255" s="23" t="s">
        <v>61</v>
      </c>
      <c r="D255" s="24">
        <v>0</v>
      </c>
      <c r="E255" s="24">
        <v>34</v>
      </c>
      <c r="F255" s="24" t="s">
        <v>7</v>
      </c>
      <c r="G255" s="24"/>
      <c r="H255" s="24">
        <v>1</v>
      </c>
      <c r="I255" s="24"/>
      <c r="J255" s="24"/>
      <c r="K255" s="24" t="s">
        <v>15</v>
      </c>
      <c r="L255" s="25" t="s">
        <v>62</v>
      </c>
      <c r="M255" s="26"/>
      <c r="N255" s="23" t="s">
        <v>132</v>
      </c>
      <c r="O255" s="27"/>
    </row>
    <row r="256" spans="1:15" ht="14.25" customHeight="1" x14ac:dyDescent="0.2">
      <c r="A256" s="10">
        <v>1990</v>
      </c>
      <c r="B256" s="11">
        <v>42247</v>
      </c>
      <c r="C256" s="12" t="s">
        <v>22</v>
      </c>
      <c r="D256" s="13">
        <v>6</v>
      </c>
      <c r="E256" s="13">
        <v>37</v>
      </c>
      <c r="F256" s="13" t="s">
        <v>7</v>
      </c>
      <c r="H256" s="13">
        <v>1</v>
      </c>
      <c r="K256" s="13" t="s">
        <v>15</v>
      </c>
      <c r="L256" s="14" t="s">
        <v>22</v>
      </c>
      <c r="M256" s="15" t="s">
        <v>23</v>
      </c>
      <c r="N256" s="12" t="s">
        <v>132</v>
      </c>
      <c r="O256" s="28"/>
    </row>
    <row r="257" spans="1:15" ht="14.25" customHeight="1" x14ac:dyDescent="0.2">
      <c r="A257" s="10">
        <v>1990</v>
      </c>
      <c r="B257" s="11">
        <v>42261</v>
      </c>
      <c r="C257" s="12" t="s">
        <v>25</v>
      </c>
      <c r="D257" s="13">
        <v>6</v>
      </c>
      <c r="E257" s="13">
        <v>12</v>
      </c>
      <c r="F257" s="13" t="s">
        <v>7</v>
      </c>
      <c r="H257" s="13">
        <v>1</v>
      </c>
      <c r="K257" s="13" t="s">
        <v>16</v>
      </c>
      <c r="L257" s="14" t="s">
        <v>53</v>
      </c>
      <c r="N257" s="12" t="s">
        <v>132</v>
      </c>
      <c r="O257" s="28"/>
    </row>
    <row r="258" spans="1:15" ht="14.25" customHeight="1" x14ac:dyDescent="0.2">
      <c r="A258" s="10">
        <v>1990</v>
      </c>
      <c r="B258" s="11">
        <v>42268</v>
      </c>
      <c r="C258" s="12" t="s">
        <v>61</v>
      </c>
      <c r="D258" s="13">
        <v>0</v>
      </c>
      <c r="E258" s="13">
        <v>37</v>
      </c>
      <c r="F258" s="13" t="s">
        <v>7</v>
      </c>
      <c r="H258" s="13">
        <v>1</v>
      </c>
      <c r="K258" s="13" t="s">
        <v>15</v>
      </c>
      <c r="L258" s="14" t="s">
        <v>62</v>
      </c>
      <c r="N258" s="12" t="s">
        <v>132</v>
      </c>
      <c r="O258" s="28"/>
    </row>
    <row r="259" spans="1:15" ht="14.25" customHeight="1" x14ac:dyDescent="0.2">
      <c r="A259" s="10">
        <v>1990</v>
      </c>
      <c r="B259" s="11">
        <v>42275</v>
      </c>
      <c r="C259" s="12" t="s">
        <v>100</v>
      </c>
      <c r="D259" s="13">
        <v>0</v>
      </c>
      <c r="E259" s="13">
        <v>34</v>
      </c>
      <c r="F259" s="13" t="s">
        <v>7</v>
      </c>
      <c r="H259" s="13">
        <v>1</v>
      </c>
      <c r="K259" s="13" t="s">
        <v>16</v>
      </c>
      <c r="L259" s="14" t="s">
        <v>53</v>
      </c>
      <c r="N259" s="12" t="s">
        <v>132</v>
      </c>
      <c r="O259" s="28"/>
    </row>
    <row r="260" spans="1:15" ht="14.25" customHeight="1" x14ac:dyDescent="0.2">
      <c r="A260" s="10">
        <v>1990</v>
      </c>
      <c r="B260" s="11">
        <v>42282</v>
      </c>
      <c r="C260" s="12" t="s">
        <v>58</v>
      </c>
      <c r="D260" s="13">
        <v>0</v>
      </c>
      <c r="E260" s="13">
        <v>50</v>
      </c>
      <c r="F260" s="13" t="s">
        <v>7</v>
      </c>
      <c r="H260" s="13">
        <v>1</v>
      </c>
      <c r="K260" s="13" t="s">
        <v>15</v>
      </c>
      <c r="L260" s="14" t="s">
        <v>58</v>
      </c>
      <c r="N260" s="12" t="s">
        <v>132</v>
      </c>
      <c r="O260" s="28"/>
    </row>
    <row r="261" spans="1:15" ht="14.25" customHeight="1" x14ac:dyDescent="0.2">
      <c r="A261" s="10">
        <v>1990</v>
      </c>
      <c r="B261" s="11">
        <v>42289</v>
      </c>
      <c r="C261" s="12" t="s">
        <v>43</v>
      </c>
      <c r="D261" s="13">
        <v>14</v>
      </c>
      <c r="E261" s="13">
        <v>6</v>
      </c>
      <c r="F261" s="13" t="s">
        <v>6</v>
      </c>
      <c r="G261" s="13">
        <v>1</v>
      </c>
      <c r="K261" s="13" t="s">
        <v>16</v>
      </c>
      <c r="L261" s="14" t="s">
        <v>53</v>
      </c>
      <c r="N261" s="12" t="s">
        <v>132</v>
      </c>
      <c r="O261" s="28"/>
    </row>
    <row r="262" spans="1:15" ht="14.25" customHeight="1" x14ac:dyDescent="0.2">
      <c r="A262" s="10">
        <v>1990</v>
      </c>
      <c r="B262" s="11">
        <v>42296</v>
      </c>
      <c r="C262" s="12" t="s">
        <v>70</v>
      </c>
      <c r="D262" s="13">
        <v>0</v>
      </c>
      <c r="E262" s="13">
        <v>45</v>
      </c>
      <c r="F262" s="13" t="s">
        <v>7</v>
      </c>
      <c r="H262" s="13">
        <v>1</v>
      </c>
      <c r="K262" s="13" t="s">
        <v>15</v>
      </c>
      <c r="L262" s="14" t="s">
        <v>20</v>
      </c>
      <c r="N262" s="12" t="s">
        <v>132</v>
      </c>
      <c r="O262" s="28"/>
    </row>
    <row r="263" spans="1:15" ht="14.25" customHeight="1" x14ac:dyDescent="0.2">
      <c r="A263" s="10">
        <v>1990</v>
      </c>
      <c r="B263" s="11">
        <v>42303</v>
      </c>
      <c r="C263" s="12" t="s">
        <v>67</v>
      </c>
      <c r="D263" s="13">
        <v>6</v>
      </c>
      <c r="E263" s="13">
        <v>27</v>
      </c>
      <c r="F263" s="13" t="s">
        <v>7</v>
      </c>
      <c r="H263" s="13">
        <v>1</v>
      </c>
      <c r="K263" s="13" t="s">
        <v>15</v>
      </c>
      <c r="L263" s="14" t="s">
        <v>68</v>
      </c>
      <c r="N263" s="12" t="s">
        <v>132</v>
      </c>
      <c r="O263" s="28"/>
    </row>
    <row r="264" spans="1:15" ht="14.25" customHeight="1" x14ac:dyDescent="0.2">
      <c r="A264" s="10">
        <v>1990</v>
      </c>
      <c r="B264" s="11">
        <v>42310</v>
      </c>
      <c r="C264" s="12" t="s">
        <v>104</v>
      </c>
      <c r="D264" s="13">
        <v>14</v>
      </c>
      <c r="E264" s="13">
        <v>44</v>
      </c>
      <c r="F264" s="13" t="s">
        <v>7</v>
      </c>
      <c r="H264" s="13">
        <v>1</v>
      </c>
      <c r="K264" s="13" t="s">
        <v>15</v>
      </c>
      <c r="L264" s="14" t="s">
        <v>104</v>
      </c>
      <c r="N264" s="12" t="s">
        <v>132</v>
      </c>
      <c r="O264" s="28"/>
    </row>
    <row r="265" spans="1:15" ht="14.25" customHeight="1" x14ac:dyDescent="0.2">
      <c r="A265" s="10">
        <v>1990</v>
      </c>
      <c r="B265" s="11">
        <v>42318</v>
      </c>
      <c r="C265" s="12" t="s">
        <v>20</v>
      </c>
      <c r="D265" s="13">
        <v>6</v>
      </c>
      <c r="E265" s="13">
        <v>46</v>
      </c>
      <c r="F265" s="13" t="s">
        <v>7</v>
      </c>
      <c r="H265" s="13">
        <v>1</v>
      </c>
      <c r="K265" s="13" t="s">
        <v>16</v>
      </c>
      <c r="L265" s="14" t="s">
        <v>53</v>
      </c>
      <c r="N265" s="12" t="s">
        <v>132</v>
      </c>
      <c r="O265" s="28"/>
    </row>
    <row r="266" spans="1:15" ht="14.25" customHeight="1" x14ac:dyDescent="0.2">
      <c r="A266" s="21">
        <v>1991</v>
      </c>
      <c r="B266" s="22">
        <v>42246</v>
      </c>
      <c r="C266" s="23" t="s">
        <v>22</v>
      </c>
      <c r="D266" s="24">
        <v>8</v>
      </c>
      <c r="E266" s="24">
        <v>34</v>
      </c>
      <c r="F266" s="24" t="s">
        <v>7</v>
      </c>
      <c r="G266" s="24"/>
      <c r="H266" s="24">
        <v>1</v>
      </c>
      <c r="I266" s="24"/>
      <c r="J266" s="24"/>
      <c r="K266" s="24" t="s">
        <v>16</v>
      </c>
      <c r="L266" s="25" t="s">
        <v>53</v>
      </c>
      <c r="M266" s="26"/>
      <c r="N266" s="23" t="s">
        <v>132</v>
      </c>
      <c r="O266" s="27"/>
    </row>
    <row r="267" spans="1:15" ht="14.25" customHeight="1" x14ac:dyDescent="0.2">
      <c r="A267" s="21">
        <v>1991</v>
      </c>
      <c r="B267" s="22">
        <v>42260</v>
      </c>
      <c r="C267" s="23" t="s">
        <v>25</v>
      </c>
      <c r="D267" s="24">
        <v>6</v>
      </c>
      <c r="E267" s="24">
        <v>39</v>
      </c>
      <c r="F267" s="24" t="s">
        <v>7</v>
      </c>
      <c r="G267" s="24"/>
      <c r="H267" s="24">
        <v>1</v>
      </c>
      <c r="I267" s="24"/>
      <c r="J267" s="24"/>
      <c r="K267" s="24" t="s">
        <v>15</v>
      </c>
      <c r="L267" s="25" t="s">
        <v>25</v>
      </c>
      <c r="M267" s="26"/>
      <c r="N267" s="23" t="s">
        <v>132</v>
      </c>
      <c r="O267" s="27"/>
    </row>
    <row r="268" spans="1:15" ht="14.25" customHeight="1" x14ac:dyDescent="0.2">
      <c r="A268" s="21">
        <v>1991</v>
      </c>
      <c r="B268" s="22">
        <v>42267</v>
      </c>
      <c r="C268" s="23" t="s">
        <v>61</v>
      </c>
      <c r="D268" s="24">
        <v>0</v>
      </c>
      <c r="E268" s="24">
        <v>12</v>
      </c>
      <c r="F268" s="24" t="s">
        <v>7</v>
      </c>
      <c r="G268" s="24"/>
      <c r="H268" s="24">
        <v>1</v>
      </c>
      <c r="I268" s="24"/>
      <c r="J268" s="24"/>
      <c r="K268" s="24" t="s">
        <v>16</v>
      </c>
      <c r="L268" s="25" t="s">
        <v>53</v>
      </c>
      <c r="M268" s="26"/>
      <c r="N268" s="23" t="s">
        <v>132</v>
      </c>
      <c r="O268" s="27"/>
    </row>
    <row r="269" spans="1:15" ht="14.25" customHeight="1" x14ac:dyDescent="0.2">
      <c r="A269" s="21">
        <v>1991</v>
      </c>
      <c r="B269" s="22">
        <v>42274</v>
      </c>
      <c r="C269" s="23" t="s">
        <v>100</v>
      </c>
      <c r="D269" s="24">
        <v>12</v>
      </c>
      <c r="E269" s="24">
        <v>48</v>
      </c>
      <c r="F269" s="24" t="s">
        <v>7</v>
      </c>
      <c r="G269" s="24"/>
      <c r="H269" s="24">
        <v>1</v>
      </c>
      <c r="I269" s="24"/>
      <c r="J269" s="24"/>
      <c r="K269" s="24" t="s">
        <v>15</v>
      </c>
      <c r="L269" s="25" t="s">
        <v>17</v>
      </c>
      <c r="M269" s="26"/>
      <c r="N269" s="23" t="s">
        <v>132</v>
      </c>
      <c r="O269" s="27"/>
    </row>
    <row r="270" spans="1:15" ht="14.25" customHeight="1" x14ac:dyDescent="0.2">
      <c r="A270" s="21">
        <v>1991</v>
      </c>
      <c r="B270" s="22">
        <v>42281</v>
      </c>
      <c r="C270" s="23" t="s">
        <v>58</v>
      </c>
      <c r="D270" s="24">
        <v>12</v>
      </c>
      <c r="E270" s="24">
        <v>27</v>
      </c>
      <c r="F270" s="24" t="s">
        <v>7</v>
      </c>
      <c r="G270" s="24"/>
      <c r="H270" s="24">
        <v>1</v>
      </c>
      <c r="I270" s="24"/>
      <c r="J270" s="24"/>
      <c r="K270" s="24" t="s">
        <v>16</v>
      </c>
      <c r="L270" s="25" t="s">
        <v>53</v>
      </c>
      <c r="M270" s="26"/>
      <c r="N270" s="23" t="s">
        <v>132</v>
      </c>
      <c r="O270" s="27"/>
    </row>
    <row r="271" spans="1:15" ht="14.25" customHeight="1" x14ac:dyDescent="0.2">
      <c r="A271" s="21">
        <v>1991</v>
      </c>
      <c r="B271" s="22">
        <v>42288</v>
      </c>
      <c r="C271" s="23" t="s">
        <v>43</v>
      </c>
      <c r="D271" s="24">
        <v>14</v>
      </c>
      <c r="E271" s="24">
        <v>19</v>
      </c>
      <c r="F271" s="24" t="s">
        <v>7</v>
      </c>
      <c r="G271" s="24"/>
      <c r="H271" s="24">
        <v>1</v>
      </c>
      <c r="I271" s="24"/>
      <c r="J271" s="24"/>
      <c r="K271" s="24" t="s">
        <v>15</v>
      </c>
      <c r="L271" s="25" t="s">
        <v>42</v>
      </c>
      <c r="M271" s="26"/>
      <c r="N271" s="23" t="s">
        <v>132</v>
      </c>
      <c r="O271" s="27"/>
    </row>
    <row r="272" spans="1:15" ht="14.25" customHeight="1" x14ac:dyDescent="0.2">
      <c r="A272" s="21">
        <v>1991</v>
      </c>
      <c r="B272" s="22">
        <v>42295</v>
      </c>
      <c r="C272" s="23" t="s">
        <v>70</v>
      </c>
      <c r="D272" s="24">
        <v>12</v>
      </c>
      <c r="E272" s="24">
        <v>27</v>
      </c>
      <c r="F272" s="24" t="s">
        <v>7</v>
      </c>
      <c r="G272" s="24"/>
      <c r="H272" s="24">
        <v>1</v>
      </c>
      <c r="I272" s="24"/>
      <c r="J272" s="24"/>
      <c r="K272" s="24" t="s">
        <v>16</v>
      </c>
      <c r="L272" s="25" t="s">
        <v>53</v>
      </c>
      <c r="M272" s="26"/>
      <c r="N272" s="23" t="s">
        <v>132</v>
      </c>
      <c r="O272" s="27"/>
    </row>
    <row r="273" spans="1:15" ht="14.25" customHeight="1" x14ac:dyDescent="0.2">
      <c r="A273" s="21">
        <v>1991</v>
      </c>
      <c r="B273" s="22">
        <v>42302</v>
      </c>
      <c r="C273" s="23" t="s">
        <v>67</v>
      </c>
      <c r="D273" s="24">
        <v>8</v>
      </c>
      <c r="E273" s="24">
        <v>45</v>
      </c>
      <c r="F273" s="24" t="s">
        <v>7</v>
      </c>
      <c r="G273" s="24"/>
      <c r="H273" s="24">
        <v>1</v>
      </c>
      <c r="I273" s="24"/>
      <c r="J273" s="24"/>
      <c r="K273" s="24" t="s">
        <v>16</v>
      </c>
      <c r="L273" s="25" t="s">
        <v>53</v>
      </c>
      <c r="M273" s="26"/>
      <c r="N273" s="23" t="s">
        <v>132</v>
      </c>
      <c r="O273" s="27"/>
    </row>
    <row r="274" spans="1:15" ht="14.25" customHeight="1" x14ac:dyDescent="0.2">
      <c r="A274" s="21">
        <v>1991</v>
      </c>
      <c r="B274" s="22">
        <v>42309</v>
      </c>
      <c r="C274" s="23" t="s">
        <v>104</v>
      </c>
      <c r="D274" s="24">
        <v>24</v>
      </c>
      <c r="E274" s="24">
        <v>28</v>
      </c>
      <c r="F274" s="24" t="s">
        <v>7</v>
      </c>
      <c r="G274" s="24"/>
      <c r="H274" s="24">
        <v>1</v>
      </c>
      <c r="I274" s="24"/>
      <c r="J274" s="24"/>
      <c r="K274" s="24" t="s">
        <v>16</v>
      </c>
      <c r="L274" s="25" t="s">
        <v>53</v>
      </c>
      <c r="M274" s="26"/>
      <c r="N274" s="23" t="s">
        <v>132</v>
      </c>
      <c r="O274" s="27"/>
    </row>
    <row r="275" spans="1:15" ht="14.25" customHeight="1" x14ac:dyDescent="0.2">
      <c r="A275" s="21">
        <v>1991</v>
      </c>
      <c r="B275" s="22">
        <v>42316</v>
      </c>
      <c r="C275" s="23" t="s">
        <v>20</v>
      </c>
      <c r="D275" s="24">
        <v>0</v>
      </c>
      <c r="E275" s="24">
        <v>44</v>
      </c>
      <c r="F275" s="24" t="s">
        <v>7</v>
      </c>
      <c r="G275" s="24"/>
      <c r="H275" s="24">
        <v>1</v>
      </c>
      <c r="I275" s="24"/>
      <c r="J275" s="24"/>
      <c r="K275" s="24" t="s">
        <v>15</v>
      </c>
      <c r="L275" s="25" t="s">
        <v>20</v>
      </c>
      <c r="M275" s="26" t="s">
        <v>44</v>
      </c>
      <c r="N275" s="23" t="s">
        <v>132</v>
      </c>
      <c r="O275" s="27"/>
    </row>
    <row r="276" spans="1:15" ht="14.25" customHeight="1" x14ac:dyDescent="0.2">
      <c r="A276" s="10">
        <v>1992</v>
      </c>
      <c r="B276" s="11">
        <v>42258</v>
      </c>
      <c r="C276" s="12" t="s">
        <v>139</v>
      </c>
      <c r="D276" s="13">
        <v>6</v>
      </c>
      <c r="E276" s="13">
        <v>13</v>
      </c>
      <c r="F276" s="13" t="s">
        <v>7</v>
      </c>
      <c r="H276" s="13">
        <v>1</v>
      </c>
      <c r="K276" s="13" t="s">
        <v>15</v>
      </c>
      <c r="L276" s="14" t="s">
        <v>140</v>
      </c>
      <c r="N276" s="12" t="s">
        <v>132</v>
      </c>
      <c r="O276" s="28"/>
    </row>
    <row r="277" spans="1:15" ht="14.25" customHeight="1" x14ac:dyDescent="0.2">
      <c r="A277" s="10">
        <v>1992</v>
      </c>
      <c r="B277" s="11">
        <v>42265</v>
      </c>
      <c r="C277" s="12" t="s">
        <v>43</v>
      </c>
      <c r="D277" s="13">
        <v>14</v>
      </c>
      <c r="E277" s="13">
        <v>3</v>
      </c>
      <c r="F277" s="13" t="s">
        <v>6</v>
      </c>
      <c r="G277" s="13">
        <v>1</v>
      </c>
      <c r="K277" s="13" t="s">
        <v>16</v>
      </c>
      <c r="L277" s="14" t="s">
        <v>53</v>
      </c>
      <c r="N277" s="12" t="s">
        <v>132</v>
      </c>
      <c r="O277" s="28"/>
    </row>
    <row r="278" spans="1:15" ht="14.25" customHeight="1" x14ac:dyDescent="0.2">
      <c r="A278" s="10">
        <v>1992</v>
      </c>
      <c r="B278" s="11">
        <v>42273</v>
      </c>
      <c r="C278" s="12" t="s">
        <v>104</v>
      </c>
      <c r="D278" s="13">
        <v>40</v>
      </c>
      <c r="E278" s="13">
        <v>23</v>
      </c>
      <c r="F278" s="13" t="s">
        <v>6</v>
      </c>
      <c r="G278" s="13">
        <v>1</v>
      </c>
      <c r="K278" s="13" t="s">
        <v>16</v>
      </c>
      <c r="L278" s="14" t="s">
        <v>53</v>
      </c>
      <c r="N278" s="12" t="s">
        <v>132</v>
      </c>
      <c r="O278" s="28" t="s">
        <v>35</v>
      </c>
    </row>
    <row r="279" spans="1:15" ht="14.25" customHeight="1" x14ac:dyDescent="0.2">
      <c r="A279" s="10">
        <v>1992</v>
      </c>
      <c r="B279" s="11">
        <v>42279</v>
      </c>
      <c r="C279" s="12" t="s">
        <v>25</v>
      </c>
      <c r="D279" s="13">
        <v>20</v>
      </c>
      <c r="E279" s="13">
        <v>28</v>
      </c>
      <c r="F279" s="13" t="s">
        <v>7</v>
      </c>
      <c r="H279" s="13">
        <v>1</v>
      </c>
      <c r="J279" s="13" t="s">
        <v>105</v>
      </c>
      <c r="K279" s="13" t="s">
        <v>15</v>
      </c>
      <c r="L279" s="14" t="s">
        <v>25</v>
      </c>
      <c r="M279" s="15" t="s">
        <v>106</v>
      </c>
      <c r="N279" s="12" t="s">
        <v>132</v>
      </c>
      <c r="O279" s="28"/>
    </row>
    <row r="280" spans="1:15" ht="14.25" customHeight="1" x14ac:dyDescent="0.2">
      <c r="A280" s="10">
        <v>1992</v>
      </c>
      <c r="B280" s="11">
        <v>42286</v>
      </c>
      <c r="C280" s="12" t="s">
        <v>61</v>
      </c>
      <c r="D280" s="13">
        <v>20</v>
      </c>
      <c r="E280" s="13">
        <v>7</v>
      </c>
      <c r="F280" s="13" t="s">
        <v>6</v>
      </c>
      <c r="G280" s="13">
        <v>1</v>
      </c>
      <c r="K280" s="13" t="s">
        <v>16</v>
      </c>
      <c r="L280" s="14" t="s">
        <v>53</v>
      </c>
      <c r="N280" s="12" t="s">
        <v>132</v>
      </c>
      <c r="O280" s="28"/>
    </row>
    <row r="281" spans="1:15" ht="14.25" customHeight="1" x14ac:dyDescent="0.2">
      <c r="A281" s="10">
        <v>1992</v>
      </c>
      <c r="B281" s="11">
        <v>42293</v>
      </c>
      <c r="C281" s="12" t="s">
        <v>20</v>
      </c>
      <c r="D281" s="13">
        <v>18</v>
      </c>
      <c r="E281" s="13">
        <v>28</v>
      </c>
      <c r="F281" s="13" t="s">
        <v>7</v>
      </c>
      <c r="H281" s="13">
        <v>1</v>
      </c>
      <c r="K281" s="13" t="s">
        <v>15</v>
      </c>
      <c r="L281" s="14" t="s">
        <v>20</v>
      </c>
      <c r="M281" s="15" t="s">
        <v>44</v>
      </c>
      <c r="N281" s="12" t="s">
        <v>132</v>
      </c>
      <c r="O281" s="28"/>
    </row>
    <row r="282" spans="1:15" ht="14.25" customHeight="1" x14ac:dyDescent="0.2">
      <c r="A282" s="10">
        <v>1992</v>
      </c>
      <c r="B282" s="11">
        <v>42300</v>
      </c>
      <c r="C282" s="12" t="s">
        <v>100</v>
      </c>
      <c r="D282" s="13">
        <v>6</v>
      </c>
      <c r="E282" s="13">
        <v>25</v>
      </c>
      <c r="F282" s="13" t="s">
        <v>7</v>
      </c>
      <c r="H282" s="13">
        <v>1</v>
      </c>
      <c r="K282" s="13" t="s">
        <v>16</v>
      </c>
      <c r="L282" s="14" t="s">
        <v>53</v>
      </c>
      <c r="N282" s="12" t="s">
        <v>132</v>
      </c>
      <c r="O282" s="28"/>
    </row>
    <row r="283" spans="1:15" ht="14.25" customHeight="1" x14ac:dyDescent="0.2">
      <c r="A283" s="10">
        <v>1992</v>
      </c>
      <c r="B283" s="11">
        <v>42307</v>
      </c>
      <c r="C283" s="12" t="s">
        <v>58</v>
      </c>
      <c r="D283" s="13">
        <v>0</v>
      </c>
      <c r="E283" s="13">
        <v>48</v>
      </c>
      <c r="F283" s="13" t="s">
        <v>7</v>
      </c>
      <c r="H283" s="13">
        <v>1</v>
      </c>
      <c r="K283" s="13" t="s">
        <v>15</v>
      </c>
      <c r="L283" s="14" t="s">
        <v>58</v>
      </c>
      <c r="N283" s="12" t="s">
        <v>132</v>
      </c>
      <c r="O283" s="28"/>
    </row>
    <row r="284" spans="1:15" ht="14.25" customHeight="1" x14ac:dyDescent="0.2">
      <c r="A284" s="10">
        <v>1992</v>
      </c>
      <c r="B284" s="11">
        <v>42314</v>
      </c>
      <c r="C284" s="12" t="s">
        <v>70</v>
      </c>
      <c r="D284" s="13">
        <v>8</v>
      </c>
      <c r="E284" s="13">
        <v>35</v>
      </c>
      <c r="F284" s="13" t="s">
        <v>7</v>
      </c>
      <c r="H284" s="13">
        <v>1</v>
      </c>
      <c r="K284" s="13" t="s">
        <v>16</v>
      </c>
      <c r="L284" s="14" t="s">
        <v>53</v>
      </c>
      <c r="N284" s="12" t="s">
        <v>132</v>
      </c>
      <c r="O284" s="28"/>
    </row>
    <row r="285" spans="1:15" ht="14.25" customHeight="1" x14ac:dyDescent="0.2">
      <c r="A285" s="10">
        <v>1992</v>
      </c>
      <c r="B285" s="11">
        <v>42321</v>
      </c>
      <c r="C285" s="12" t="s">
        <v>67</v>
      </c>
      <c r="D285" s="13">
        <v>28</v>
      </c>
      <c r="E285" s="13">
        <v>42</v>
      </c>
      <c r="F285" s="13" t="s">
        <v>7</v>
      </c>
      <c r="H285" s="13">
        <v>1</v>
      </c>
      <c r="K285" s="13" t="s">
        <v>15</v>
      </c>
      <c r="L285" s="14" t="s">
        <v>68</v>
      </c>
      <c r="N285" s="12" t="s">
        <v>132</v>
      </c>
      <c r="O285" s="28"/>
    </row>
    <row r="286" spans="1:15" ht="14.25" customHeight="1" x14ac:dyDescent="0.2">
      <c r="A286" s="21">
        <v>1993</v>
      </c>
      <c r="B286" s="22">
        <v>42257</v>
      </c>
      <c r="C286" s="23" t="s">
        <v>139</v>
      </c>
      <c r="D286" s="24">
        <v>12</v>
      </c>
      <c r="E286" s="24">
        <v>19</v>
      </c>
      <c r="F286" s="24" t="s">
        <v>7</v>
      </c>
      <c r="G286" s="24"/>
      <c r="H286" s="24">
        <v>1</v>
      </c>
      <c r="I286" s="24"/>
      <c r="J286" s="24"/>
      <c r="K286" s="24" t="s">
        <v>16</v>
      </c>
      <c r="L286" s="25" t="s">
        <v>53</v>
      </c>
      <c r="M286" s="26"/>
      <c r="N286" s="23" t="s">
        <v>132</v>
      </c>
      <c r="O286" s="27"/>
    </row>
    <row r="287" spans="1:15" ht="14.25" customHeight="1" x14ac:dyDescent="0.2">
      <c r="A287" s="21">
        <v>1993</v>
      </c>
      <c r="B287" s="22">
        <v>42264</v>
      </c>
      <c r="C287" s="23" t="s">
        <v>43</v>
      </c>
      <c r="D287" s="24">
        <v>0</v>
      </c>
      <c r="E287" s="24">
        <v>32</v>
      </c>
      <c r="F287" s="24" t="s">
        <v>7</v>
      </c>
      <c r="G287" s="24"/>
      <c r="H287" s="24">
        <v>1</v>
      </c>
      <c r="I287" s="24"/>
      <c r="J287" s="24"/>
      <c r="K287" s="24" t="s">
        <v>15</v>
      </c>
      <c r="L287" s="25" t="s">
        <v>42</v>
      </c>
      <c r="M287" s="26"/>
      <c r="N287" s="23" t="s">
        <v>132</v>
      </c>
      <c r="O287" s="27"/>
    </row>
    <row r="288" spans="1:15" ht="14.25" customHeight="1" x14ac:dyDescent="0.2">
      <c r="A288" s="21">
        <v>1993</v>
      </c>
      <c r="B288" s="22">
        <v>42271</v>
      </c>
      <c r="C288" s="23" t="s">
        <v>104</v>
      </c>
      <c r="D288" s="24">
        <v>28</v>
      </c>
      <c r="E288" s="24">
        <v>6</v>
      </c>
      <c r="F288" s="24" t="s">
        <v>6</v>
      </c>
      <c r="G288" s="24">
        <v>1</v>
      </c>
      <c r="H288" s="24"/>
      <c r="I288" s="24"/>
      <c r="J288" s="24"/>
      <c r="K288" s="24" t="s">
        <v>15</v>
      </c>
      <c r="L288" s="25" t="s">
        <v>104</v>
      </c>
      <c r="M288" s="26"/>
      <c r="N288" s="23" t="s">
        <v>132</v>
      </c>
      <c r="O288" s="27"/>
    </row>
    <row r="289" spans="1:15" ht="14.25" customHeight="1" x14ac:dyDescent="0.2">
      <c r="A289" s="21">
        <v>1993</v>
      </c>
      <c r="B289" s="22">
        <v>42278</v>
      </c>
      <c r="C289" s="23" t="s">
        <v>25</v>
      </c>
      <c r="D289" s="24">
        <v>16</v>
      </c>
      <c r="E289" s="24">
        <v>6</v>
      </c>
      <c r="F289" s="24" t="s">
        <v>6</v>
      </c>
      <c r="G289" s="24">
        <v>1</v>
      </c>
      <c r="H289" s="24"/>
      <c r="I289" s="24"/>
      <c r="J289" s="24"/>
      <c r="K289" s="24" t="s">
        <v>16</v>
      </c>
      <c r="L289" s="25" t="s">
        <v>53</v>
      </c>
      <c r="M289" s="26"/>
      <c r="N289" s="23" t="s">
        <v>132</v>
      </c>
      <c r="O289" s="27"/>
    </row>
    <row r="290" spans="1:15" ht="14.25" customHeight="1" x14ac:dyDescent="0.2">
      <c r="A290" s="21">
        <v>1993</v>
      </c>
      <c r="B290" s="22">
        <v>42285</v>
      </c>
      <c r="C290" s="23" t="s">
        <v>61</v>
      </c>
      <c r="D290" s="24">
        <v>0</v>
      </c>
      <c r="E290" s="24">
        <v>26</v>
      </c>
      <c r="F290" s="24" t="s">
        <v>7</v>
      </c>
      <c r="G290" s="24"/>
      <c r="H290" s="24">
        <v>1</v>
      </c>
      <c r="I290" s="24"/>
      <c r="J290" s="24"/>
      <c r="K290" s="24" t="s">
        <v>15</v>
      </c>
      <c r="L290" s="25" t="s">
        <v>62</v>
      </c>
      <c r="M290" s="26"/>
      <c r="N290" s="23" t="s">
        <v>132</v>
      </c>
      <c r="O290" s="27"/>
    </row>
    <row r="291" spans="1:15" ht="14.25" customHeight="1" x14ac:dyDescent="0.2">
      <c r="A291" s="21">
        <v>1993</v>
      </c>
      <c r="B291" s="22">
        <v>42292</v>
      </c>
      <c r="C291" s="23" t="s">
        <v>20</v>
      </c>
      <c r="D291" s="24">
        <v>20</v>
      </c>
      <c r="E291" s="24">
        <v>49</v>
      </c>
      <c r="F291" s="24" t="s">
        <v>7</v>
      </c>
      <c r="G291" s="24"/>
      <c r="H291" s="24">
        <v>1</v>
      </c>
      <c r="I291" s="24"/>
      <c r="J291" s="24"/>
      <c r="K291" s="24" t="s">
        <v>16</v>
      </c>
      <c r="L291" s="25" t="s">
        <v>53</v>
      </c>
      <c r="M291" s="26"/>
      <c r="N291" s="23" t="s">
        <v>132</v>
      </c>
      <c r="O291" s="27"/>
    </row>
    <row r="292" spans="1:15" ht="14.25" customHeight="1" x14ac:dyDescent="0.2">
      <c r="A292" s="21">
        <v>1993</v>
      </c>
      <c r="B292" s="22">
        <v>42299</v>
      </c>
      <c r="C292" s="23" t="s">
        <v>100</v>
      </c>
      <c r="D292" s="24">
        <v>16</v>
      </c>
      <c r="E292" s="24">
        <v>54</v>
      </c>
      <c r="F292" s="24" t="s">
        <v>7</v>
      </c>
      <c r="G292" s="24"/>
      <c r="H292" s="24">
        <v>1</v>
      </c>
      <c r="I292" s="24"/>
      <c r="J292" s="24"/>
      <c r="K292" s="24" t="s">
        <v>15</v>
      </c>
      <c r="L292" s="25" t="s">
        <v>17</v>
      </c>
      <c r="M292" s="26"/>
      <c r="N292" s="23" t="s">
        <v>132</v>
      </c>
      <c r="O292" s="27"/>
    </row>
    <row r="293" spans="1:15" ht="14.25" customHeight="1" x14ac:dyDescent="0.2">
      <c r="A293" s="21">
        <v>1993</v>
      </c>
      <c r="B293" s="22">
        <v>42306</v>
      </c>
      <c r="C293" s="23" t="s">
        <v>58</v>
      </c>
      <c r="D293" s="24">
        <v>6</v>
      </c>
      <c r="E293" s="24">
        <v>34</v>
      </c>
      <c r="F293" s="24" t="s">
        <v>7</v>
      </c>
      <c r="G293" s="24"/>
      <c r="H293" s="24">
        <v>1</v>
      </c>
      <c r="I293" s="24"/>
      <c r="J293" s="24"/>
      <c r="K293" s="24" t="s">
        <v>16</v>
      </c>
      <c r="L293" s="25" t="s">
        <v>53</v>
      </c>
      <c r="M293" s="26"/>
      <c r="N293" s="23" t="s">
        <v>132</v>
      </c>
      <c r="O293" s="27"/>
    </row>
    <row r="294" spans="1:15" ht="14.25" customHeight="1" x14ac:dyDescent="0.2">
      <c r="A294" s="21">
        <v>1993</v>
      </c>
      <c r="B294" s="22">
        <v>42313</v>
      </c>
      <c r="C294" s="23" t="s">
        <v>70</v>
      </c>
      <c r="D294" s="24">
        <v>0</v>
      </c>
      <c r="E294" s="24">
        <v>27</v>
      </c>
      <c r="F294" s="24" t="s">
        <v>7</v>
      </c>
      <c r="G294" s="24"/>
      <c r="H294" s="24">
        <v>1</v>
      </c>
      <c r="I294" s="24"/>
      <c r="J294" s="24"/>
      <c r="K294" s="24" t="s">
        <v>15</v>
      </c>
      <c r="L294" s="25" t="s">
        <v>20</v>
      </c>
      <c r="M294" s="26"/>
      <c r="N294" s="23" t="s">
        <v>132</v>
      </c>
      <c r="O294" s="27"/>
    </row>
    <row r="295" spans="1:15" ht="14.25" customHeight="1" x14ac:dyDescent="0.2">
      <c r="A295" s="21">
        <v>1993</v>
      </c>
      <c r="B295" s="22">
        <v>42320</v>
      </c>
      <c r="C295" s="23" t="s">
        <v>67</v>
      </c>
      <c r="D295" s="24">
        <v>12</v>
      </c>
      <c r="E295" s="24">
        <v>33</v>
      </c>
      <c r="F295" s="24" t="s">
        <v>7</v>
      </c>
      <c r="G295" s="24"/>
      <c r="H295" s="24">
        <v>1</v>
      </c>
      <c r="I295" s="24"/>
      <c r="J295" s="24"/>
      <c r="K295" s="24" t="s">
        <v>16</v>
      </c>
      <c r="L295" s="25" t="s">
        <v>53</v>
      </c>
      <c r="M295" s="26"/>
      <c r="N295" s="23" t="s">
        <v>132</v>
      </c>
      <c r="O295" s="27"/>
    </row>
    <row r="296" spans="1:15" ht="14.25" customHeight="1" x14ac:dyDescent="0.2">
      <c r="A296" s="10">
        <v>1994</v>
      </c>
      <c r="B296" s="11">
        <v>42256</v>
      </c>
      <c r="C296" s="12" t="s">
        <v>107</v>
      </c>
      <c r="D296" s="13">
        <v>40</v>
      </c>
      <c r="E296" s="13">
        <v>6</v>
      </c>
      <c r="F296" s="13" t="s">
        <v>6</v>
      </c>
      <c r="G296" s="13">
        <v>1</v>
      </c>
      <c r="K296" s="13" t="s">
        <v>16</v>
      </c>
      <c r="L296" s="14" t="s">
        <v>53</v>
      </c>
      <c r="N296" s="12" t="s">
        <v>132</v>
      </c>
      <c r="O296" s="28"/>
    </row>
    <row r="297" spans="1:15" ht="14.25" customHeight="1" x14ac:dyDescent="0.2">
      <c r="A297" s="10">
        <v>1994</v>
      </c>
      <c r="B297" s="11">
        <v>42263</v>
      </c>
      <c r="C297" s="12" t="s">
        <v>58</v>
      </c>
      <c r="D297" s="13">
        <v>20</v>
      </c>
      <c r="E297" s="13">
        <v>21</v>
      </c>
      <c r="F297" s="13" t="s">
        <v>7</v>
      </c>
      <c r="H297" s="13">
        <v>1</v>
      </c>
      <c r="K297" s="13" t="s">
        <v>15</v>
      </c>
      <c r="L297" s="14" t="s">
        <v>58</v>
      </c>
      <c r="N297" s="12" t="s">
        <v>132</v>
      </c>
      <c r="O297" s="28"/>
    </row>
    <row r="298" spans="1:15" ht="14.25" customHeight="1" x14ac:dyDescent="0.2">
      <c r="A298" s="10">
        <v>1994</v>
      </c>
      <c r="B298" s="11">
        <v>42270</v>
      </c>
      <c r="C298" s="12" t="s">
        <v>100</v>
      </c>
      <c r="D298" s="13">
        <v>42</v>
      </c>
      <c r="E298" s="13">
        <v>21</v>
      </c>
      <c r="F298" s="13" t="s">
        <v>6</v>
      </c>
      <c r="G298" s="13">
        <v>1</v>
      </c>
      <c r="K298" s="13" t="s">
        <v>16</v>
      </c>
      <c r="L298" s="14" t="s">
        <v>53</v>
      </c>
      <c r="N298" s="12" t="s">
        <v>132</v>
      </c>
      <c r="O298" s="28"/>
    </row>
    <row r="299" spans="1:15" ht="14.25" customHeight="1" x14ac:dyDescent="0.2">
      <c r="A299" s="10">
        <v>1994</v>
      </c>
      <c r="B299" s="11">
        <v>42277</v>
      </c>
      <c r="C299" s="12" t="s">
        <v>43</v>
      </c>
      <c r="D299" s="13">
        <v>14</v>
      </c>
      <c r="E299" s="13">
        <v>20</v>
      </c>
      <c r="F299" s="13" t="s">
        <v>7</v>
      </c>
      <c r="H299" s="13">
        <v>1</v>
      </c>
      <c r="K299" s="13" t="s">
        <v>15</v>
      </c>
      <c r="L299" s="14" t="s">
        <v>42</v>
      </c>
      <c r="N299" s="12" t="s">
        <v>132</v>
      </c>
      <c r="O299" s="28"/>
    </row>
    <row r="300" spans="1:15" ht="14.25" customHeight="1" x14ac:dyDescent="0.2">
      <c r="A300" s="10">
        <v>1994</v>
      </c>
      <c r="B300" s="11">
        <v>42284</v>
      </c>
      <c r="C300" s="12" t="s">
        <v>67</v>
      </c>
      <c r="D300" s="13">
        <v>18</v>
      </c>
      <c r="E300" s="13">
        <v>19</v>
      </c>
      <c r="F300" s="13" t="s">
        <v>7</v>
      </c>
      <c r="H300" s="13">
        <v>1</v>
      </c>
      <c r="K300" s="13" t="s">
        <v>16</v>
      </c>
      <c r="L300" s="14" t="s">
        <v>53</v>
      </c>
      <c r="N300" s="12" t="s">
        <v>132</v>
      </c>
      <c r="O300" s="28"/>
    </row>
    <row r="301" spans="1:15" ht="14.25" customHeight="1" x14ac:dyDescent="0.2">
      <c r="A301" s="10">
        <v>1994</v>
      </c>
      <c r="B301" s="11">
        <v>42291</v>
      </c>
      <c r="C301" s="12" t="s">
        <v>20</v>
      </c>
      <c r="D301" s="13">
        <v>24</v>
      </c>
      <c r="E301" s="13">
        <v>8</v>
      </c>
      <c r="F301" s="13" t="s">
        <v>6</v>
      </c>
      <c r="G301" s="13">
        <v>1</v>
      </c>
      <c r="K301" s="13" t="s">
        <v>15</v>
      </c>
      <c r="L301" s="14" t="s">
        <v>20</v>
      </c>
      <c r="M301" s="15" t="s">
        <v>44</v>
      </c>
      <c r="N301" s="12" t="s">
        <v>132</v>
      </c>
      <c r="O301" s="28"/>
    </row>
    <row r="302" spans="1:15" ht="14.25" customHeight="1" x14ac:dyDescent="0.2">
      <c r="A302" s="10">
        <v>1994</v>
      </c>
      <c r="B302" s="11">
        <v>42298</v>
      </c>
      <c r="C302" s="12" t="s">
        <v>61</v>
      </c>
      <c r="D302" s="13">
        <v>18</v>
      </c>
      <c r="E302" s="13">
        <v>19</v>
      </c>
      <c r="F302" s="13" t="s">
        <v>7</v>
      </c>
      <c r="H302" s="13">
        <v>1</v>
      </c>
      <c r="K302" s="13" t="s">
        <v>15</v>
      </c>
      <c r="L302" s="14" t="s">
        <v>62</v>
      </c>
      <c r="N302" s="12" t="s">
        <v>132</v>
      </c>
      <c r="O302" s="28"/>
    </row>
    <row r="303" spans="1:15" ht="14.25" customHeight="1" x14ac:dyDescent="0.2">
      <c r="A303" s="10">
        <v>1994</v>
      </c>
      <c r="B303" s="11">
        <v>42305</v>
      </c>
      <c r="C303" s="12" t="s">
        <v>104</v>
      </c>
      <c r="D303" s="13">
        <v>49</v>
      </c>
      <c r="E303" s="13">
        <v>28</v>
      </c>
      <c r="F303" s="13" t="s">
        <v>6</v>
      </c>
      <c r="G303" s="13">
        <v>1</v>
      </c>
      <c r="K303" s="13" t="s">
        <v>16</v>
      </c>
      <c r="L303" s="14" t="s">
        <v>53</v>
      </c>
      <c r="N303" s="12" t="s">
        <v>132</v>
      </c>
      <c r="O303" s="28"/>
    </row>
    <row r="304" spans="1:15" ht="14.25" customHeight="1" x14ac:dyDescent="0.2">
      <c r="A304" s="10">
        <v>1994</v>
      </c>
      <c r="B304" s="11">
        <v>42312</v>
      </c>
      <c r="C304" s="12" t="s">
        <v>25</v>
      </c>
      <c r="D304" s="13">
        <v>13</v>
      </c>
      <c r="E304" s="13">
        <v>21</v>
      </c>
      <c r="F304" s="13" t="s">
        <v>7</v>
      </c>
      <c r="H304" s="13">
        <v>1</v>
      </c>
      <c r="K304" s="13" t="s">
        <v>15</v>
      </c>
      <c r="L304" s="14" t="s">
        <v>25</v>
      </c>
      <c r="M304" s="15" t="s">
        <v>106</v>
      </c>
      <c r="N304" s="12" t="s">
        <v>132</v>
      </c>
      <c r="O304" s="28"/>
    </row>
    <row r="305" spans="1:15" ht="14.25" customHeight="1" x14ac:dyDescent="0.2">
      <c r="A305" s="10">
        <v>1994</v>
      </c>
      <c r="B305" s="11">
        <v>42319</v>
      </c>
      <c r="C305" s="12" t="s">
        <v>70</v>
      </c>
      <c r="D305" s="13">
        <v>22</v>
      </c>
      <c r="E305" s="13">
        <v>15</v>
      </c>
      <c r="F305" s="13" t="s">
        <v>6</v>
      </c>
      <c r="G305" s="13">
        <v>1</v>
      </c>
      <c r="K305" s="13" t="s">
        <v>16</v>
      </c>
      <c r="L305" s="14" t="s">
        <v>53</v>
      </c>
      <c r="N305" s="12" t="s">
        <v>132</v>
      </c>
      <c r="O305" s="28"/>
    </row>
    <row r="306" spans="1:15" ht="14.25" customHeight="1" x14ac:dyDescent="0.2">
      <c r="A306" s="21">
        <v>1995</v>
      </c>
      <c r="B306" s="22">
        <v>42255</v>
      </c>
      <c r="C306" s="23" t="s">
        <v>107</v>
      </c>
      <c r="D306" s="24">
        <v>41</v>
      </c>
      <c r="E306" s="24">
        <v>12</v>
      </c>
      <c r="F306" s="24" t="s">
        <v>6</v>
      </c>
      <c r="G306" s="24">
        <v>1</v>
      </c>
      <c r="H306" s="24"/>
      <c r="I306" s="24"/>
      <c r="J306" s="24"/>
      <c r="K306" s="24" t="s">
        <v>15</v>
      </c>
      <c r="L306" s="25" t="s">
        <v>108</v>
      </c>
      <c r="M306" s="26"/>
      <c r="N306" s="23" t="s">
        <v>132</v>
      </c>
      <c r="O306" s="27"/>
    </row>
    <row r="307" spans="1:15" ht="14.25" customHeight="1" x14ac:dyDescent="0.2">
      <c r="A307" s="21">
        <v>1995</v>
      </c>
      <c r="B307" s="22">
        <v>42262</v>
      </c>
      <c r="C307" s="23" t="s">
        <v>58</v>
      </c>
      <c r="D307" s="24">
        <v>27</v>
      </c>
      <c r="E307" s="24">
        <v>6</v>
      </c>
      <c r="F307" s="24" t="s">
        <v>6</v>
      </c>
      <c r="G307" s="24">
        <v>1</v>
      </c>
      <c r="H307" s="24"/>
      <c r="I307" s="24"/>
      <c r="J307" s="24"/>
      <c r="K307" s="24" t="s">
        <v>16</v>
      </c>
      <c r="L307" s="25" t="s">
        <v>53</v>
      </c>
      <c r="M307" s="26"/>
      <c r="N307" s="23" t="s">
        <v>132</v>
      </c>
      <c r="O307" s="27"/>
    </row>
    <row r="308" spans="1:15" ht="14.25" customHeight="1" x14ac:dyDescent="0.2">
      <c r="A308" s="21">
        <v>1995</v>
      </c>
      <c r="B308" s="22">
        <v>42270</v>
      </c>
      <c r="C308" s="23" t="s">
        <v>100</v>
      </c>
      <c r="D308" s="24">
        <v>36</v>
      </c>
      <c r="E308" s="24">
        <v>10</v>
      </c>
      <c r="F308" s="24" t="s">
        <v>6</v>
      </c>
      <c r="G308" s="24">
        <v>1</v>
      </c>
      <c r="H308" s="24"/>
      <c r="I308" s="24"/>
      <c r="J308" s="24"/>
      <c r="K308" s="24" t="s">
        <v>15</v>
      </c>
      <c r="L308" s="25" t="s">
        <v>17</v>
      </c>
      <c r="M308" s="26"/>
      <c r="N308" s="23" t="s">
        <v>132</v>
      </c>
      <c r="O308" s="27" t="s">
        <v>35</v>
      </c>
    </row>
    <row r="309" spans="1:15" ht="14.25" customHeight="1" x14ac:dyDescent="0.2">
      <c r="A309" s="21">
        <v>1995</v>
      </c>
      <c r="B309" s="22">
        <v>42276</v>
      </c>
      <c r="C309" s="23" t="s">
        <v>43</v>
      </c>
      <c r="D309" s="24">
        <v>35</v>
      </c>
      <c r="E309" s="24">
        <v>19</v>
      </c>
      <c r="F309" s="24" t="s">
        <v>6</v>
      </c>
      <c r="G309" s="24">
        <v>1</v>
      </c>
      <c r="H309" s="24"/>
      <c r="I309" s="24"/>
      <c r="J309" s="24"/>
      <c r="K309" s="24" t="s">
        <v>16</v>
      </c>
      <c r="L309" s="25" t="s">
        <v>53</v>
      </c>
      <c r="M309" s="26"/>
      <c r="N309" s="23" t="s">
        <v>132</v>
      </c>
      <c r="O309" s="27"/>
    </row>
    <row r="310" spans="1:15" ht="14.25" customHeight="1" x14ac:dyDescent="0.2">
      <c r="A310" s="21">
        <v>1995</v>
      </c>
      <c r="B310" s="22">
        <v>42283</v>
      </c>
      <c r="C310" s="23" t="s">
        <v>67</v>
      </c>
      <c r="D310" s="24">
        <v>17</v>
      </c>
      <c r="E310" s="24">
        <v>8</v>
      </c>
      <c r="F310" s="24" t="s">
        <v>6</v>
      </c>
      <c r="G310" s="24">
        <v>1</v>
      </c>
      <c r="H310" s="24"/>
      <c r="I310" s="24"/>
      <c r="J310" s="24"/>
      <c r="K310" s="24" t="s">
        <v>15</v>
      </c>
      <c r="L310" s="25" t="s">
        <v>68</v>
      </c>
      <c r="M310" s="26"/>
      <c r="N310" s="23" t="s">
        <v>132</v>
      </c>
      <c r="O310" s="27"/>
    </row>
    <row r="311" spans="1:15" ht="14.25" customHeight="1" x14ac:dyDescent="0.2">
      <c r="A311" s="21">
        <v>1995</v>
      </c>
      <c r="B311" s="22">
        <v>42290</v>
      </c>
      <c r="C311" s="23" t="s">
        <v>20</v>
      </c>
      <c r="D311" s="24">
        <v>21</v>
      </c>
      <c r="E311" s="24">
        <v>19</v>
      </c>
      <c r="F311" s="24" t="s">
        <v>6</v>
      </c>
      <c r="G311" s="24">
        <v>1</v>
      </c>
      <c r="H311" s="24"/>
      <c r="I311" s="24"/>
      <c r="J311" s="24"/>
      <c r="K311" s="24" t="s">
        <v>16</v>
      </c>
      <c r="L311" s="25" t="s">
        <v>53</v>
      </c>
      <c r="M311" s="26"/>
      <c r="N311" s="23" t="s">
        <v>132</v>
      </c>
      <c r="O311" s="27"/>
    </row>
    <row r="312" spans="1:15" ht="14.25" customHeight="1" x14ac:dyDescent="0.2">
      <c r="A312" s="21">
        <v>1995</v>
      </c>
      <c r="B312" s="22">
        <v>42298</v>
      </c>
      <c r="C312" s="23" t="s">
        <v>61</v>
      </c>
      <c r="D312" s="24">
        <v>12</v>
      </c>
      <c r="E312" s="24">
        <v>15</v>
      </c>
      <c r="F312" s="24" t="s">
        <v>7</v>
      </c>
      <c r="G312" s="24"/>
      <c r="H312" s="24">
        <v>1</v>
      </c>
      <c r="I312" s="24"/>
      <c r="J312" s="24"/>
      <c r="K312" s="24" t="s">
        <v>16</v>
      </c>
      <c r="L312" s="25" t="s">
        <v>53</v>
      </c>
      <c r="M312" s="26"/>
      <c r="N312" s="23" t="s">
        <v>132</v>
      </c>
      <c r="O312" s="27" t="s">
        <v>35</v>
      </c>
    </row>
    <row r="313" spans="1:15" ht="14.25" customHeight="1" x14ac:dyDescent="0.2">
      <c r="A313" s="21">
        <v>1995</v>
      </c>
      <c r="B313" s="22">
        <v>42307</v>
      </c>
      <c r="C313" s="23" t="s">
        <v>104</v>
      </c>
      <c r="D313" s="24">
        <v>50</v>
      </c>
      <c r="E313" s="24">
        <v>0</v>
      </c>
      <c r="F313" s="24" t="s">
        <v>6</v>
      </c>
      <c r="G313" s="24">
        <v>1</v>
      </c>
      <c r="H313" s="24"/>
      <c r="I313" s="24"/>
      <c r="J313" s="24"/>
      <c r="K313" s="24" t="s">
        <v>15</v>
      </c>
      <c r="L313" s="25" t="s">
        <v>104</v>
      </c>
      <c r="M313" s="26"/>
      <c r="N313" s="23" t="s">
        <v>132</v>
      </c>
      <c r="O313" s="27" t="s">
        <v>109</v>
      </c>
    </row>
    <row r="314" spans="1:15" ht="14.25" customHeight="1" x14ac:dyDescent="0.2">
      <c r="A314" s="21">
        <v>1995</v>
      </c>
      <c r="B314" s="22">
        <v>42314</v>
      </c>
      <c r="C314" s="23" t="s">
        <v>25</v>
      </c>
      <c r="D314" s="24">
        <v>14</v>
      </c>
      <c r="E314" s="24">
        <v>19</v>
      </c>
      <c r="F314" s="24" t="s">
        <v>7</v>
      </c>
      <c r="G314" s="24"/>
      <c r="H314" s="24">
        <v>1</v>
      </c>
      <c r="I314" s="24"/>
      <c r="J314" s="24"/>
      <c r="K314" s="24" t="s">
        <v>16</v>
      </c>
      <c r="L314" s="25" t="s">
        <v>53</v>
      </c>
      <c r="M314" s="26"/>
      <c r="N314" s="23" t="s">
        <v>132</v>
      </c>
      <c r="O314" s="27" t="s">
        <v>110</v>
      </c>
    </row>
    <row r="315" spans="1:15" ht="14.25" customHeight="1" x14ac:dyDescent="0.2">
      <c r="A315" s="21">
        <v>1995</v>
      </c>
      <c r="B315" s="22">
        <v>42318</v>
      </c>
      <c r="C315" s="23" t="s">
        <v>70</v>
      </c>
      <c r="D315" s="24">
        <v>42</v>
      </c>
      <c r="E315" s="24">
        <v>15</v>
      </c>
      <c r="F315" s="24" t="s">
        <v>6</v>
      </c>
      <c r="G315" s="24">
        <v>1</v>
      </c>
      <c r="H315" s="24"/>
      <c r="I315" s="24"/>
      <c r="J315" s="24"/>
      <c r="K315" s="24" t="s">
        <v>15</v>
      </c>
      <c r="L315" s="25" t="s">
        <v>20</v>
      </c>
      <c r="M315" s="26" t="s">
        <v>44</v>
      </c>
      <c r="N315" s="23" t="s">
        <v>132</v>
      </c>
      <c r="O315" s="27"/>
    </row>
    <row r="316" spans="1:15" ht="14.25" customHeight="1" x14ac:dyDescent="0.2">
      <c r="A316" s="21">
        <v>1995</v>
      </c>
      <c r="B316" s="22">
        <v>42326</v>
      </c>
      <c r="C316" s="23" t="s">
        <v>61</v>
      </c>
      <c r="D316" s="24">
        <v>21</v>
      </c>
      <c r="E316" s="24">
        <v>12</v>
      </c>
      <c r="F316" s="24" t="s">
        <v>6</v>
      </c>
      <c r="G316" s="24">
        <v>1</v>
      </c>
      <c r="H316" s="24"/>
      <c r="I316" s="24"/>
      <c r="J316" s="24"/>
      <c r="K316" s="24" t="s">
        <v>16</v>
      </c>
      <c r="L316" s="25" t="s">
        <v>53</v>
      </c>
      <c r="M316" s="26" t="s">
        <v>121</v>
      </c>
      <c r="N316" s="23" t="s">
        <v>132</v>
      </c>
      <c r="O316" s="27" t="s">
        <v>79</v>
      </c>
    </row>
    <row r="317" spans="1:15" ht="14.25" customHeight="1" x14ac:dyDescent="0.2">
      <c r="A317" s="21">
        <v>1995</v>
      </c>
      <c r="B317" s="22">
        <v>42332</v>
      </c>
      <c r="C317" s="23" t="s">
        <v>113</v>
      </c>
      <c r="D317" s="24">
        <v>16</v>
      </c>
      <c r="E317" s="24">
        <v>28</v>
      </c>
      <c r="F317" s="24" t="s">
        <v>7</v>
      </c>
      <c r="G317" s="24"/>
      <c r="H317" s="24">
        <v>1</v>
      </c>
      <c r="I317" s="24"/>
      <c r="J317" s="24"/>
      <c r="K317" s="24" t="s">
        <v>15</v>
      </c>
      <c r="L317" s="25" t="s">
        <v>115</v>
      </c>
      <c r="M317" s="26"/>
      <c r="N317" s="23" t="s">
        <v>132</v>
      </c>
      <c r="O317" s="27" t="s">
        <v>133</v>
      </c>
    </row>
    <row r="318" spans="1:15" ht="14.25" customHeight="1" x14ac:dyDescent="0.2">
      <c r="A318" s="10">
        <v>1996</v>
      </c>
      <c r="B318" s="11">
        <v>42246</v>
      </c>
      <c r="C318" s="12" t="s">
        <v>95</v>
      </c>
      <c r="D318" s="13">
        <v>13</v>
      </c>
      <c r="E318" s="13">
        <v>16</v>
      </c>
      <c r="F318" s="13" t="s">
        <v>7</v>
      </c>
      <c r="H318" s="13">
        <v>1</v>
      </c>
      <c r="K318" s="13" t="s">
        <v>15</v>
      </c>
      <c r="L318" s="14" t="s">
        <v>95</v>
      </c>
      <c r="M318" s="15" t="s">
        <v>111</v>
      </c>
      <c r="N318" s="12" t="s">
        <v>132</v>
      </c>
      <c r="O318" s="28"/>
    </row>
    <row r="319" spans="1:15" ht="14.25" customHeight="1" x14ac:dyDescent="0.2">
      <c r="A319" s="10">
        <v>1996</v>
      </c>
      <c r="B319" s="11">
        <v>42253</v>
      </c>
      <c r="C319" s="12" t="s">
        <v>104</v>
      </c>
      <c r="D319" s="13">
        <v>45</v>
      </c>
      <c r="E319" s="13">
        <v>12</v>
      </c>
      <c r="F319" s="13" t="s">
        <v>6</v>
      </c>
      <c r="G319" s="13">
        <v>1</v>
      </c>
      <c r="K319" s="13" t="s">
        <v>15</v>
      </c>
      <c r="L319" s="14" t="s">
        <v>104</v>
      </c>
      <c r="N319" s="12" t="s">
        <v>132</v>
      </c>
      <c r="O319" s="28"/>
    </row>
    <row r="320" spans="1:15" ht="14.25" customHeight="1" x14ac:dyDescent="0.2">
      <c r="A320" s="10">
        <v>1996</v>
      </c>
      <c r="B320" s="11">
        <v>42260</v>
      </c>
      <c r="C320" s="12" t="s">
        <v>112</v>
      </c>
      <c r="D320" s="13">
        <v>27</v>
      </c>
      <c r="E320" s="13">
        <v>57</v>
      </c>
      <c r="F320" s="13" t="s">
        <v>7</v>
      </c>
      <c r="H320" s="13">
        <v>1</v>
      </c>
      <c r="K320" s="13" t="s">
        <v>16</v>
      </c>
      <c r="L320" s="14" t="s">
        <v>53</v>
      </c>
      <c r="N320" s="12" t="s">
        <v>132</v>
      </c>
      <c r="O320" s="28"/>
    </row>
    <row r="321" spans="1:15" ht="14.25" customHeight="1" x14ac:dyDescent="0.2">
      <c r="A321" s="10">
        <v>1996</v>
      </c>
      <c r="B321" s="11">
        <v>42267</v>
      </c>
      <c r="C321" s="12" t="s">
        <v>67</v>
      </c>
      <c r="D321" s="13">
        <v>24</v>
      </c>
      <c r="E321" s="13">
        <v>18</v>
      </c>
      <c r="F321" s="13" t="s">
        <v>6</v>
      </c>
      <c r="G321" s="13">
        <v>1</v>
      </c>
      <c r="K321" s="13" t="s">
        <v>15</v>
      </c>
      <c r="L321" s="14" t="s">
        <v>67</v>
      </c>
      <c r="N321" s="12" t="s">
        <v>132</v>
      </c>
      <c r="O321" s="28"/>
    </row>
    <row r="322" spans="1:15" ht="14.25" customHeight="1" x14ac:dyDescent="0.2">
      <c r="A322" s="10">
        <v>1996</v>
      </c>
      <c r="B322" s="11">
        <v>42281</v>
      </c>
      <c r="C322" s="12" t="s">
        <v>113</v>
      </c>
      <c r="D322" s="13">
        <v>20</v>
      </c>
      <c r="E322" s="13">
        <v>8</v>
      </c>
      <c r="F322" s="13" t="s">
        <v>6</v>
      </c>
      <c r="G322" s="13">
        <v>1</v>
      </c>
      <c r="K322" s="13" t="s">
        <v>16</v>
      </c>
      <c r="L322" s="14" t="s">
        <v>53</v>
      </c>
      <c r="N322" s="12" t="s">
        <v>132</v>
      </c>
      <c r="O322" s="28"/>
    </row>
    <row r="323" spans="1:15" ht="14.25" customHeight="1" x14ac:dyDescent="0.2">
      <c r="A323" s="10">
        <v>1996</v>
      </c>
      <c r="B323" s="11">
        <v>42288</v>
      </c>
      <c r="C323" s="12" t="s">
        <v>43</v>
      </c>
      <c r="D323" s="13">
        <v>24</v>
      </c>
      <c r="E323" s="13">
        <v>3</v>
      </c>
      <c r="F323" s="13" t="s">
        <v>6</v>
      </c>
      <c r="G323" s="13">
        <v>1</v>
      </c>
      <c r="K323" s="13" t="s">
        <v>15</v>
      </c>
      <c r="L323" s="14" t="s">
        <v>42</v>
      </c>
      <c r="M323" s="15" t="s">
        <v>134</v>
      </c>
      <c r="N323" s="12" t="s">
        <v>132</v>
      </c>
      <c r="O323" s="28"/>
    </row>
    <row r="324" spans="1:15" ht="14.25" customHeight="1" x14ac:dyDescent="0.2">
      <c r="A324" s="10">
        <v>1996</v>
      </c>
      <c r="B324" s="11">
        <v>42296</v>
      </c>
      <c r="C324" s="12" t="s">
        <v>25</v>
      </c>
      <c r="D324" s="13">
        <v>13</v>
      </c>
      <c r="E324" s="13">
        <v>23</v>
      </c>
      <c r="F324" s="13" t="s">
        <v>7</v>
      </c>
      <c r="H324" s="13">
        <v>1</v>
      </c>
      <c r="K324" s="13" t="s">
        <v>16</v>
      </c>
      <c r="L324" s="14" t="s">
        <v>53</v>
      </c>
      <c r="N324" s="12" t="s">
        <v>132</v>
      </c>
      <c r="O324" s="28" t="s">
        <v>35</v>
      </c>
    </row>
    <row r="325" spans="1:15" ht="14.25" customHeight="1" x14ac:dyDescent="0.2">
      <c r="A325" s="10">
        <v>1996</v>
      </c>
      <c r="B325" s="11">
        <v>42302</v>
      </c>
      <c r="C325" s="12" t="s">
        <v>20</v>
      </c>
      <c r="D325" s="13">
        <v>13</v>
      </c>
      <c r="E325" s="13">
        <v>21</v>
      </c>
      <c r="F325" s="13" t="s">
        <v>7</v>
      </c>
      <c r="H325" s="13">
        <v>1</v>
      </c>
      <c r="K325" s="13" t="s">
        <v>15</v>
      </c>
      <c r="L325" s="14" t="s">
        <v>20</v>
      </c>
      <c r="M325" s="15" t="s">
        <v>44</v>
      </c>
      <c r="N325" s="12" t="s">
        <v>132</v>
      </c>
      <c r="O325" s="28"/>
    </row>
    <row r="326" spans="1:15" ht="14.25" customHeight="1" x14ac:dyDescent="0.2">
      <c r="A326" s="10">
        <v>1996</v>
      </c>
      <c r="B326" s="11">
        <v>42309</v>
      </c>
      <c r="C326" s="12" t="s">
        <v>100</v>
      </c>
      <c r="D326" s="13">
        <v>27</v>
      </c>
      <c r="E326" s="13">
        <v>36</v>
      </c>
      <c r="F326" s="13" t="s">
        <v>7</v>
      </c>
      <c r="H326" s="13">
        <v>1</v>
      </c>
      <c r="K326" s="13" t="s">
        <v>16</v>
      </c>
      <c r="L326" s="14" t="s">
        <v>53</v>
      </c>
      <c r="N326" s="12" t="s">
        <v>132</v>
      </c>
      <c r="O326" s="28"/>
    </row>
    <row r="327" spans="1:15" ht="14.25" customHeight="1" x14ac:dyDescent="0.2">
      <c r="A327" s="10">
        <v>1996</v>
      </c>
      <c r="B327" s="11">
        <v>42317</v>
      </c>
      <c r="C327" s="12" t="s">
        <v>70</v>
      </c>
      <c r="D327" s="13">
        <v>70</v>
      </c>
      <c r="E327" s="13">
        <v>0</v>
      </c>
      <c r="F327" s="13" t="s">
        <v>6</v>
      </c>
      <c r="G327" s="13">
        <v>1</v>
      </c>
      <c r="K327" s="13" t="s">
        <v>16</v>
      </c>
      <c r="L327" s="14" t="s">
        <v>53</v>
      </c>
      <c r="N327" s="12" t="s">
        <v>132</v>
      </c>
      <c r="O327" s="28" t="s">
        <v>35</v>
      </c>
    </row>
    <row r="328" spans="1:15" ht="14.25" customHeight="1" x14ac:dyDescent="0.2">
      <c r="A328" s="21">
        <v>1997</v>
      </c>
      <c r="B328" s="22">
        <v>42245</v>
      </c>
      <c r="C328" s="23" t="s">
        <v>95</v>
      </c>
      <c r="D328" s="24">
        <v>13</v>
      </c>
      <c r="E328" s="24">
        <v>20</v>
      </c>
      <c r="F328" s="24" t="s">
        <v>7</v>
      </c>
      <c r="G328" s="24"/>
      <c r="H328" s="24">
        <v>1</v>
      </c>
      <c r="I328" s="24"/>
      <c r="J328" s="24"/>
      <c r="K328" s="24" t="s">
        <v>16</v>
      </c>
      <c r="L328" s="25" t="s">
        <v>53</v>
      </c>
      <c r="M328" s="26"/>
      <c r="N328" s="23" t="s">
        <v>142</v>
      </c>
      <c r="O328" s="27"/>
    </row>
    <row r="329" spans="1:15" ht="14.25" customHeight="1" x14ac:dyDescent="0.2">
      <c r="A329" s="21">
        <v>1997</v>
      </c>
      <c r="B329" s="22">
        <v>42252</v>
      </c>
      <c r="C329" s="23" t="s">
        <v>104</v>
      </c>
      <c r="D329" s="24">
        <v>16</v>
      </c>
      <c r="E329" s="24">
        <v>8</v>
      </c>
      <c r="F329" s="24" t="s">
        <v>6</v>
      </c>
      <c r="G329" s="24">
        <v>1</v>
      </c>
      <c r="H329" s="24"/>
      <c r="I329" s="24"/>
      <c r="J329" s="24"/>
      <c r="K329" s="24" t="s">
        <v>16</v>
      </c>
      <c r="L329" s="25" t="s">
        <v>53</v>
      </c>
      <c r="M329" s="26"/>
      <c r="N329" s="23" t="s">
        <v>142</v>
      </c>
      <c r="O329" s="27"/>
    </row>
    <row r="330" spans="1:15" ht="14.25" customHeight="1" x14ac:dyDescent="0.2">
      <c r="A330" s="21">
        <v>1997</v>
      </c>
      <c r="B330" s="22">
        <v>42259</v>
      </c>
      <c r="C330" s="23" t="s">
        <v>112</v>
      </c>
      <c r="D330" s="24">
        <v>29</v>
      </c>
      <c r="E330" s="24">
        <v>52</v>
      </c>
      <c r="F330" s="24" t="s">
        <v>7</v>
      </c>
      <c r="G330" s="24"/>
      <c r="H330" s="24">
        <v>1</v>
      </c>
      <c r="I330" s="24"/>
      <c r="J330" s="24"/>
      <c r="K330" s="24" t="s">
        <v>15</v>
      </c>
      <c r="L330" s="25" t="s">
        <v>114</v>
      </c>
      <c r="M330" s="26"/>
      <c r="N330" s="23" t="s">
        <v>142</v>
      </c>
      <c r="O330" s="27"/>
    </row>
    <row r="331" spans="1:15" ht="14.25" customHeight="1" x14ac:dyDescent="0.2">
      <c r="A331" s="21">
        <v>1997</v>
      </c>
      <c r="B331" s="22">
        <v>42266</v>
      </c>
      <c r="C331" s="23" t="s">
        <v>67</v>
      </c>
      <c r="D331" s="24">
        <v>10</v>
      </c>
      <c r="E331" s="24">
        <v>34</v>
      </c>
      <c r="F331" s="24" t="s">
        <v>7</v>
      </c>
      <c r="G331" s="24"/>
      <c r="H331" s="24">
        <v>1</v>
      </c>
      <c r="I331" s="24"/>
      <c r="J331" s="24"/>
      <c r="K331" s="24" t="s">
        <v>16</v>
      </c>
      <c r="L331" s="25" t="s">
        <v>53</v>
      </c>
      <c r="M331" s="26"/>
      <c r="N331" s="23" t="s">
        <v>142</v>
      </c>
      <c r="O331" s="27"/>
    </row>
    <row r="332" spans="1:15" ht="14.25" customHeight="1" x14ac:dyDescent="0.2">
      <c r="A332" s="21">
        <v>1997</v>
      </c>
      <c r="B332" s="22">
        <v>42280</v>
      </c>
      <c r="C332" s="23" t="s">
        <v>113</v>
      </c>
      <c r="D332" s="24">
        <v>16</v>
      </c>
      <c r="E332" s="24">
        <v>27</v>
      </c>
      <c r="F332" s="24" t="s">
        <v>7</v>
      </c>
      <c r="G332" s="24"/>
      <c r="H332" s="24">
        <v>1</v>
      </c>
      <c r="I332" s="24"/>
      <c r="J332" s="24"/>
      <c r="K332" s="24" t="s">
        <v>15</v>
      </c>
      <c r="L332" s="25" t="s">
        <v>115</v>
      </c>
      <c r="M332" s="26"/>
      <c r="N332" s="23" t="s">
        <v>142</v>
      </c>
      <c r="O332" s="27"/>
    </row>
    <row r="333" spans="1:15" ht="14.25" customHeight="1" x14ac:dyDescent="0.2">
      <c r="A333" s="21">
        <v>1997</v>
      </c>
      <c r="B333" s="22">
        <v>42287</v>
      </c>
      <c r="C333" s="23" t="s">
        <v>43</v>
      </c>
      <c r="D333" s="24">
        <v>7</v>
      </c>
      <c r="E333" s="24">
        <v>38</v>
      </c>
      <c r="F333" s="24" t="s">
        <v>7</v>
      </c>
      <c r="G333" s="24"/>
      <c r="H333" s="24">
        <v>1</v>
      </c>
      <c r="I333" s="24"/>
      <c r="J333" s="24"/>
      <c r="K333" s="24" t="s">
        <v>16</v>
      </c>
      <c r="L333" s="25" t="s">
        <v>53</v>
      </c>
      <c r="M333" s="26"/>
      <c r="N333" s="23" t="s">
        <v>142</v>
      </c>
      <c r="O333" s="27"/>
    </row>
    <row r="334" spans="1:15" ht="14.25" customHeight="1" x14ac:dyDescent="0.2">
      <c r="A334" s="21">
        <v>1997</v>
      </c>
      <c r="B334" s="22">
        <v>42294</v>
      </c>
      <c r="C334" s="23" t="s">
        <v>25</v>
      </c>
      <c r="D334" s="24">
        <v>15</v>
      </c>
      <c r="E334" s="24">
        <v>14</v>
      </c>
      <c r="F334" s="24" t="s">
        <v>6</v>
      </c>
      <c r="G334" s="24">
        <v>1</v>
      </c>
      <c r="H334" s="24"/>
      <c r="I334" s="24"/>
      <c r="J334" s="24"/>
      <c r="K334" s="24" t="s">
        <v>15</v>
      </c>
      <c r="L334" s="25" t="s">
        <v>25</v>
      </c>
      <c r="M334" s="26"/>
      <c r="N334" s="23" t="s">
        <v>142</v>
      </c>
      <c r="O334" s="27"/>
    </row>
    <row r="335" spans="1:15" ht="14.25" customHeight="1" x14ac:dyDescent="0.2">
      <c r="A335" s="21">
        <v>1997</v>
      </c>
      <c r="B335" s="22">
        <v>42304</v>
      </c>
      <c r="C335" s="23" t="s">
        <v>20</v>
      </c>
      <c r="D335" s="24">
        <v>20</v>
      </c>
      <c r="E335" s="24">
        <v>34</v>
      </c>
      <c r="F335" s="24" t="s">
        <v>7</v>
      </c>
      <c r="G335" s="24"/>
      <c r="H335" s="24">
        <v>1</v>
      </c>
      <c r="I335" s="24"/>
      <c r="J335" s="24"/>
      <c r="K335" s="24" t="s">
        <v>16</v>
      </c>
      <c r="L335" s="25" t="s">
        <v>53</v>
      </c>
      <c r="M335" s="26" t="s">
        <v>121</v>
      </c>
      <c r="N335" s="23" t="s">
        <v>142</v>
      </c>
      <c r="O335" s="27" t="s">
        <v>131</v>
      </c>
    </row>
    <row r="336" spans="1:15" ht="14.25" customHeight="1" x14ac:dyDescent="0.2">
      <c r="A336" s="21">
        <v>1997</v>
      </c>
      <c r="B336" s="22">
        <v>42308</v>
      </c>
      <c r="C336" s="23" t="s">
        <v>100</v>
      </c>
      <c r="D336" s="24">
        <v>10</v>
      </c>
      <c r="E336" s="24">
        <v>28</v>
      </c>
      <c r="F336" s="24" t="s">
        <v>7</v>
      </c>
      <c r="G336" s="24"/>
      <c r="H336" s="24">
        <v>1</v>
      </c>
      <c r="I336" s="24"/>
      <c r="J336" s="24"/>
      <c r="K336" s="24" t="s">
        <v>15</v>
      </c>
      <c r="L336" s="25" t="s">
        <v>17</v>
      </c>
      <c r="M336" s="26"/>
      <c r="N336" s="23" t="s">
        <v>142</v>
      </c>
      <c r="O336" s="27"/>
    </row>
    <row r="337" spans="1:15" ht="14.25" customHeight="1" x14ac:dyDescent="0.2">
      <c r="A337" s="21">
        <v>1997</v>
      </c>
      <c r="B337" s="22">
        <v>42315</v>
      </c>
      <c r="C337" s="23" t="s">
        <v>70</v>
      </c>
      <c r="D337" s="24">
        <v>13</v>
      </c>
      <c r="E337" s="24">
        <v>12</v>
      </c>
      <c r="F337" s="24" t="s">
        <v>6</v>
      </c>
      <c r="G337" s="24">
        <v>1</v>
      </c>
      <c r="H337" s="24"/>
      <c r="I337" s="24"/>
      <c r="J337" s="24"/>
      <c r="K337" s="24" t="s">
        <v>15</v>
      </c>
      <c r="L337" s="25" t="s">
        <v>20</v>
      </c>
      <c r="M337" s="26"/>
      <c r="N337" s="23" t="s">
        <v>142</v>
      </c>
      <c r="O337" s="27"/>
    </row>
    <row r="338" spans="1:15" ht="14.25" customHeight="1" x14ac:dyDescent="0.2">
      <c r="A338" s="10">
        <v>1998</v>
      </c>
      <c r="B338" s="11">
        <v>42244</v>
      </c>
      <c r="C338" s="12" t="s">
        <v>95</v>
      </c>
      <c r="D338" s="13">
        <v>21</v>
      </c>
      <c r="E338" s="13">
        <v>49</v>
      </c>
      <c r="F338" s="13" t="s">
        <v>7</v>
      </c>
      <c r="H338" s="13">
        <v>1</v>
      </c>
      <c r="K338" s="13" t="s">
        <v>15</v>
      </c>
      <c r="L338" s="14" t="s">
        <v>95</v>
      </c>
      <c r="M338" s="15" t="s">
        <v>111</v>
      </c>
      <c r="N338" s="12" t="s">
        <v>117</v>
      </c>
      <c r="O338" s="28"/>
    </row>
    <row r="339" spans="1:15" ht="14.25" customHeight="1" x14ac:dyDescent="0.2">
      <c r="A339" s="10">
        <v>1998</v>
      </c>
      <c r="B339" s="11">
        <v>42251</v>
      </c>
      <c r="C339" s="12" t="s">
        <v>104</v>
      </c>
      <c r="D339" s="13">
        <v>0</v>
      </c>
      <c r="E339" s="13">
        <v>41</v>
      </c>
      <c r="F339" s="13" t="s">
        <v>7</v>
      </c>
      <c r="H339" s="13">
        <v>1</v>
      </c>
      <c r="K339" s="13" t="s">
        <v>15</v>
      </c>
      <c r="L339" s="14" t="s">
        <v>104</v>
      </c>
      <c r="N339" s="12" t="s">
        <v>117</v>
      </c>
      <c r="O339" s="28"/>
    </row>
    <row r="340" spans="1:15" ht="14.25" customHeight="1" x14ac:dyDescent="0.2">
      <c r="A340" s="10">
        <v>1998</v>
      </c>
      <c r="B340" s="11">
        <v>42258</v>
      </c>
      <c r="C340" s="12" t="s">
        <v>112</v>
      </c>
      <c r="D340" s="13">
        <v>30</v>
      </c>
      <c r="E340" s="13">
        <v>19</v>
      </c>
      <c r="F340" s="13" t="s">
        <v>6</v>
      </c>
      <c r="G340" s="13">
        <v>1</v>
      </c>
      <c r="K340" s="13" t="s">
        <v>16</v>
      </c>
      <c r="L340" s="14" t="s">
        <v>53</v>
      </c>
      <c r="N340" s="12" t="s">
        <v>117</v>
      </c>
      <c r="O340" s="28"/>
    </row>
    <row r="341" spans="1:15" ht="14.25" customHeight="1" x14ac:dyDescent="0.2">
      <c r="A341" s="10">
        <v>1998</v>
      </c>
      <c r="B341" s="11">
        <v>42265</v>
      </c>
      <c r="C341" s="12" t="s">
        <v>67</v>
      </c>
      <c r="D341" s="13">
        <v>0</v>
      </c>
      <c r="E341" s="13">
        <v>20</v>
      </c>
      <c r="F341" s="13" t="s">
        <v>7</v>
      </c>
      <c r="H341" s="13">
        <v>1</v>
      </c>
      <c r="K341" s="13" t="s">
        <v>15</v>
      </c>
      <c r="L341" s="14" t="s">
        <v>68</v>
      </c>
      <c r="N341" s="12" t="s">
        <v>117</v>
      </c>
      <c r="O341" s="28"/>
    </row>
    <row r="342" spans="1:15" ht="14.25" customHeight="1" x14ac:dyDescent="0.2">
      <c r="A342" s="10">
        <v>1998</v>
      </c>
      <c r="B342" s="11">
        <v>42279</v>
      </c>
      <c r="C342" s="12" t="s">
        <v>113</v>
      </c>
      <c r="D342" s="13">
        <v>0</v>
      </c>
      <c r="E342" s="13">
        <v>27</v>
      </c>
      <c r="F342" s="13" t="s">
        <v>7</v>
      </c>
      <c r="H342" s="13">
        <v>1</v>
      </c>
      <c r="K342" s="13" t="s">
        <v>16</v>
      </c>
      <c r="L342" s="14" t="s">
        <v>53</v>
      </c>
      <c r="N342" s="12" t="s">
        <v>117</v>
      </c>
      <c r="O342" s="28"/>
    </row>
    <row r="343" spans="1:15" ht="14.25" customHeight="1" x14ac:dyDescent="0.2">
      <c r="A343" s="10">
        <v>1998</v>
      </c>
      <c r="B343" s="11">
        <v>42286</v>
      </c>
      <c r="C343" s="12" t="s">
        <v>43</v>
      </c>
      <c r="D343" s="13">
        <v>7</v>
      </c>
      <c r="E343" s="13">
        <v>28</v>
      </c>
      <c r="F343" s="13" t="s">
        <v>7</v>
      </c>
      <c r="H343" s="13">
        <v>1</v>
      </c>
      <c r="K343" s="13" t="s">
        <v>15</v>
      </c>
      <c r="L343" s="14" t="s">
        <v>42</v>
      </c>
      <c r="N343" s="12" t="s">
        <v>117</v>
      </c>
      <c r="O343" s="28"/>
    </row>
    <row r="344" spans="1:15" ht="14.25" customHeight="1" x14ac:dyDescent="0.2">
      <c r="A344" s="10">
        <v>1998</v>
      </c>
      <c r="B344" s="11">
        <v>42293</v>
      </c>
      <c r="C344" s="12" t="s">
        <v>25</v>
      </c>
      <c r="D344" s="13">
        <v>19</v>
      </c>
      <c r="E344" s="13">
        <v>37</v>
      </c>
      <c r="F344" s="13" t="s">
        <v>7</v>
      </c>
      <c r="H344" s="13">
        <v>1</v>
      </c>
      <c r="K344" s="13" t="s">
        <v>16</v>
      </c>
      <c r="L344" s="14" t="s">
        <v>53</v>
      </c>
      <c r="N344" s="12" t="s">
        <v>117</v>
      </c>
      <c r="O344" s="28"/>
    </row>
    <row r="345" spans="1:15" ht="14.25" customHeight="1" x14ac:dyDescent="0.2">
      <c r="A345" s="10">
        <v>1998</v>
      </c>
      <c r="B345" s="11">
        <v>42300</v>
      </c>
      <c r="C345" s="12" t="s">
        <v>20</v>
      </c>
      <c r="D345" s="13">
        <v>0</v>
      </c>
      <c r="E345" s="13">
        <v>48</v>
      </c>
      <c r="F345" s="13" t="s">
        <v>7</v>
      </c>
      <c r="H345" s="13">
        <v>1</v>
      </c>
      <c r="K345" s="13" t="s">
        <v>15</v>
      </c>
      <c r="L345" s="14" t="s">
        <v>20</v>
      </c>
      <c r="M345" s="15" t="s">
        <v>44</v>
      </c>
      <c r="N345" s="12" t="s">
        <v>117</v>
      </c>
      <c r="O345" s="28"/>
    </row>
    <row r="346" spans="1:15" ht="14.25" customHeight="1" x14ac:dyDescent="0.2">
      <c r="A346" s="10">
        <v>1998</v>
      </c>
      <c r="B346" s="11">
        <v>42307</v>
      </c>
      <c r="C346" s="12" t="s">
        <v>100</v>
      </c>
      <c r="D346" s="13">
        <v>21</v>
      </c>
      <c r="E346" s="13">
        <v>40</v>
      </c>
      <c r="F346" s="13" t="s">
        <v>7</v>
      </c>
      <c r="H346" s="13">
        <v>1</v>
      </c>
      <c r="K346" s="13" t="s">
        <v>16</v>
      </c>
      <c r="L346" s="14" t="s">
        <v>53</v>
      </c>
      <c r="N346" s="12" t="s">
        <v>117</v>
      </c>
      <c r="O346" s="28"/>
    </row>
    <row r="347" spans="1:15" ht="14.25" customHeight="1" x14ac:dyDescent="0.2">
      <c r="A347" s="10">
        <v>1998</v>
      </c>
      <c r="B347" s="11">
        <v>42314</v>
      </c>
      <c r="C347" s="12" t="s">
        <v>70</v>
      </c>
      <c r="D347" s="13">
        <v>12</v>
      </c>
      <c r="E347" s="13">
        <v>27</v>
      </c>
      <c r="F347" s="13" t="s">
        <v>7</v>
      </c>
      <c r="H347" s="13">
        <v>1</v>
      </c>
      <c r="K347" s="13" t="s">
        <v>16</v>
      </c>
      <c r="L347" s="14" t="s">
        <v>53</v>
      </c>
      <c r="N347" s="12" t="s">
        <v>117</v>
      </c>
      <c r="O347" s="28"/>
    </row>
    <row r="348" spans="1:15" ht="14.25" customHeight="1" x14ac:dyDescent="0.2">
      <c r="A348" s="21">
        <v>1999</v>
      </c>
      <c r="B348" s="22">
        <v>42250</v>
      </c>
      <c r="C348" s="23" t="s">
        <v>95</v>
      </c>
      <c r="D348" s="24">
        <v>0</v>
      </c>
      <c r="E348" s="24">
        <v>52</v>
      </c>
      <c r="F348" s="24" t="s">
        <v>7</v>
      </c>
      <c r="G348" s="24"/>
      <c r="H348" s="24">
        <v>1</v>
      </c>
      <c r="I348" s="24"/>
      <c r="J348" s="24"/>
      <c r="K348" s="24" t="s">
        <v>16</v>
      </c>
      <c r="L348" s="25" t="s">
        <v>53</v>
      </c>
      <c r="M348" s="26"/>
      <c r="N348" s="23" t="s">
        <v>117</v>
      </c>
      <c r="O348" s="27"/>
    </row>
    <row r="349" spans="1:15" ht="14.25" customHeight="1" x14ac:dyDescent="0.2">
      <c r="A349" s="21">
        <v>1999</v>
      </c>
      <c r="B349" s="22">
        <v>42257</v>
      </c>
      <c r="C349" s="23" t="s">
        <v>116</v>
      </c>
      <c r="D349" s="24">
        <v>44</v>
      </c>
      <c r="E349" s="24">
        <v>15</v>
      </c>
      <c r="F349" s="24" t="s">
        <v>6</v>
      </c>
      <c r="G349" s="24">
        <v>1</v>
      </c>
      <c r="H349" s="24"/>
      <c r="I349" s="24"/>
      <c r="J349" s="24"/>
      <c r="K349" s="24" t="s">
        <v>15</v>
      </c>
      <c r="L349" s="25" t="s">
        <v>116</v>
      </c>
      <c r="M349" s="26"/>
      <c r="N349" s="23" t="s">
        <v>117</v>
      </c>
      <c r="O349" s="27"/>
    </row>
    <row r="350" spans="1:15" ht="14.25" customHeight="1" x14ac:dyDescent="0.2">
      <c r="A350" s="21">
        <v>1999</v>
      </c>
      <c r="B350" s="22">
        <v>42264</v>
      </c>
      <c r="C350" s="23" t="s">
        <v>112</v>
      </c>
      <c r="D350" s="24">
        <v>0</v>
      </c>
      <c r="E350" s="24">
        <v>27</v>
      </c>
      <c r="F350" s="24" t="s">
        <v>7</v>
      </c>
      <c r="G350" s="24"/>
      <c r="H350" s="24">
        <v>1</v>
      </c>
      <c r="I350" s="24"/>
      <c r="J350" s="24"/>
      <c r="K350" s="24" t="s">
        <v>16</v>
      </c>
      <c r="L350" s="25" t="s">
        <v>53</v>
      </c>
      <c r="M350" s="26"/>
      <c r="N350" s="23" t="s">
        <v>117</v>
      </c>
      <c r="O350" s="27"/>
    </row>
    <row r="351" spans="1:15" ht="14.25" customHeight="1" x14ac:dyDescent="0.2">
      <c r="A351" s="21">
        <v>1999</v>
      </c>
      <c r="B351" s="22">
        <v>42271</v>
      </c>
      <c r="C351" s="23" t="s">
        <v>70</v>
      </c>
      <c r="D351" s="24">
        <v>12</v>
      </c>
      <c r="E351" s="24">
        <v>21</v>
      </c>
      <c r="F351" s="24" t="s">
        <v>7</v>
      </c>
      <c r="G351" s="24"/>
      <c r="H351" s="24">
        <v>1</v>
      </c>
      <c r="I351" s="24"/>
      <c r="J351" s="24"/>
      <c r="K351" s="24" t="s">
        <v>15</v>
      </c>
      <c r="L351" s="25" t="s">
        <v>20</v>
      </c>
      <c r="M351" s="26"/>
      <c r="N351" s="23" t="s">
        <v>117</v>
      </c>
      <c r="O351" s="27"/>
    </row>
    <row r="352" spans="1:15" ht="14.25" customHeight="1" x14ac:dyDescent="0.2">
      <c r="A352" s="21">
        <v>1999</v>
      </c>
      <c r="B352" s="22">
        <v>42278</v>
      </c>
      <c r="C352" s="23" t="s">
        <v>100</v>
      </c>
      <c r="D352" s="24">
        <v>0</v>
      </c>
      <c r="E352" s="24">
        <v>56</v>
      </c>
      <c r="F352" s="24" t="s">
        <v>7</v>
      </c>
      <c r="G352" s="24"/>
      <c r="H352" s="24">
        <v>1</v>
      </c>
      <c r="I352" s="24"/>
      <c r="J352" s="24"/>
      <c r="K352" s="24" t="s">
        <v>16</v>
      </c>
      <c r="L352" s="25" t="s">
        <v>53</v>
      </c>
      <c r="M352" s="26"/>
      <c r="N352" s="23" t="s">
        <v>117</v>
      </c>
      <c r="O352" s="27"/>
    </row>
    <row r="353" spans="1:15" ht="14.25" customHeight="1" x14ac:dyDescent="0.2">
      <c r="A353" s="21">
        <v>1999</v>
      </c>
      <c r="B353" s="22">
        <v>42285</v>
      </c>
      <c r="C353" s="23" t="s">
        <v>61</v>
      </c>
      <c r="D353" s="24">
        <v>6</v>
      </c>
      <c r="E353" s="24">
        <v>34</v>
      </c>
      <c r="F353" s="24" t="s">
        <v>7</v>
      </c>
      <c r="G353" s="24"/>
      <c r="H353" s="24">
        <v>1</v>
      </c>
      <c r="I353" s="24"/>
      <c r="J353" s="24"/>
      <c r="K353" s="24" t="s">
        <v>15</v>
      </c>
      <c r="L353" s="25" t="s">
        <v>62</v>
      </c>
      <c r="M353" s="26"/>
      <c r="N353" s="23" t="s">
        <v>117</v>
      </c>
      <c r="O353" s="27"/>
    </row>
    <row r="354" spans="1:15" ht="14.25" customHeight="1" x14ac:dyDescent="0.2">
      <c r="A354" s="21">
        <v>1999</v>
      </c>
      <c r="B354" s="22">
        <v>42292</v>
      </c>
      <c r="C354" s="23" t="s">
        <v>25</v>
      </c>
      <c r="D354" s="24">
        <v>6</v>
      </c>
      <c r="E354" s="24">
        <v>55</v>
      </c>
      <c r="F354" s="24" t="s">
        <v>7</v>
      </c>
      <c r="G354" s="24"/>
      <c r="H354" s="24">
        <v>1</v>
      </c>
      <c r="I354" s="24"/>
      <c r="J354" s="24"/>
      <c r="K354" s="24" t="s">
        <v>16</v>
      </c>
      <c r="L354" s="25" t="s">
        <v>53</v>
      </c>
      <c r="M354" s="26"/>
      <c r="N354" s="23" t="s">
        <v>117</v>
      </c>
      <c r="O354" s="27"/>
    </row>
    <row r="355" spans="1:15" ht="14.25" customHeight="1" x14ac:dyDescent="0.2">
      <c r="A355" s="21">
        <v>1999</v>
      </c>
      <c r="B355" s="22">
        <v>42299</v>
      </c>
      <c r="C355" s="23" t="s">
        <v>67</v>
      </c>
      <c r="D355" s="24">
        <v>14</v>
      </c>
      <c r="E355" s="24">
        <v>53</v>
      </c>
      <c r="F355" s="24" t="s">
        <v>7</v>
      </c>
      <c r="G355" s="24"/>
      <c r="H355" s="24">
        <v>1</v>
      </c>
      <c r="I355" s="24"/>
      <c r="J355" s="24"/>
      <c r="K355" s="24" t="s">
        <v>15</v>
      </c>
      <c r="L355" s="25" t="s">
        <v>68</v>
      </c>
      <c r="M355" s="26"/>
      <c r="N355" s="23" t="s">
        <v>117</v>
      </c>
      <c r="O355" s="27"/>
    </row>
    <row r="356" spans="1:15" ht="14.25" customHeight="1" x14ac:dyDescent="0.2">
      <c r="A356" s="21">
        <v>1999</v>
      </c>
      <c r="B356" s="22">
        <v>42306</v>
      </c>
      <c r="C356" s="23" t="s">
        <v>20</v>
      </c>
      <c r="D356" s="24">
        <v>6</v>
      </c>
      <c r="E356" s="24">
        <v>47</v>
      </c>
      <c r="F356" s="24" t="s">
        <v>7</v>
      </c>
      <c r="G356" s="24"/>
      <c r="H356" s="24">
        <v>1</v>
      </c>
      <c r="I356" s="24"/>
      <c r="J356" s="24"/>
      <c r="K356" s="24" t="s">
        <v>16</v>
      </c>
      <c r="L356" s="25" t="s">
        <v>53</v>
      </c>
      <c r="M356" s="26"/>
      <c r="N356" s="23" t="s">
        <v>117</v>
      </c>
      <c r="O356" s="27"/>
    </row>
    <row r="357" spans="1:15" ht="14.25" customHeight="1" x14ac:dyDescent="0.2">
      <c r="A357" s="21">
        <v>1999</v>
      </c>
      <c r="B357" s="22">
        <v>42313</v>
      </c>
      <c r="C357" s="23" t="s">
        <v>43</v>
      </c>
      <c r="D357" s="24">
        <v>20</v>
      </c>
      <c r="E357" s="24">
        <v>40</v>
      </c>
      <c r="F357" s="24" t="s">
        <v>7</v>
      </c>
      <c r="G357" s="24"/>
      <c r="H357" s="24">
        <v>1</v>
      </c>
      <c r="I357" s="24"/>
      <c r="J357" s="24"/>
      <c r="K357" s="24" t="s">
        <v>15</v>
      </c>
      <c r="L357" s="25" t="s">
        <v>42</v>
      </c>
      <c r="M357" s="26"/>
      <c r="N357" s="23" t="s">
        <v>117</v>
      </c>
      <c r="O357" s="27"/>
    </row>
    <row r="358" spans="1:15" ht="14.25" customHeight="1" x14ac:dyDescent="0.2">
      <c r="A358" s="10">
        <v>2000</v>
      </c>
      <c r="B358" s="11">
        <v>42248</v>
      </c>
      <c r="C358" s="12" t="s">
        <v>95</v>
      </c>
      <c r="D358" s="13">
        <v>6</v>
      </c>
      <c r="E358" s="13">
        <v>31</v>
      </c>
      <c r="F358" s="13" t="s">
        <v>7</v>
      </c>
      <c r="H358" s="13">
        <v>1</v>
      </c>
      <c r="K358" s="13" t="s">
        <v>15</v>
      </c>
      <c r="L358" s="14" t="s">
        <v>95</v>
      </c>
      <c r="M358" s="15" t="s">
        <v>111</v>
      </c>
      <c r="N358" s="12" t="s">
        <v>117</v>
      </c>
      <c r="O358" s="28"/>
    </row>
    <row r="359" spans="1:15" ht="14.25" customHeight="1" x14ac:dyDescent="0.2">
      <c r="A359" s="10">
        <v>2000</v>
      </c>
      <c r="B359" s="11">
        <v>42255</v>
      </c>
      <c r="C359" s="12" t="s">
        <v>116</v>
      </c>
      <c r="D359" s="13">
        <v>36</v>
      </c>
      <c r="E359" s="13">
        <v>13</v>
      </c>
      <c r="F359" s="13" t="s">
        <v>6</v>
      </c>
      <c r="G359" s="13">
        <v>1</v>
      </c>
      <c r="K359" s="13" t="s">
        <v>16</v>
      </c>
      <c r="L359" s="14" t="s">
        <v>53</v>
      </c>
      <c r="N359" s="12" t="s">
        <v>117</v>
      </c>
      <c r="O359" s="28"/>
    </row>
    <row r="360" spans="1:15" ht="14.25" customHeight="1" x14ac:dyDescent="0.2">
      <c r="A360" s="10">
        <v>2000</v>
      </c>
      <c r="B360" s="11">
        <v>42262</v>
      </c>
      <c r="C360" s="12" t="s">
        <v>112</v>
      </c>
      <c r="D360" s="13">
        <v>11</v>
      </c>
      <c r="E360" s="13">
        <v>42</v>
      </c>
      <c r="F360" s="13" t="s">
        <v>7</v>
      </c>
      <c r="H360" s="13">
        <v>1</v>
      </c>
      <c r="K360" s="13" t="s">
        <v>15</v>
      </c>
      <c r="L360" s="14" t="s">
        <v>114</v>
      </c>
      <c r="N360" s="12" t="s">
        <v>117</v>
      </c>
      <c r="O360" s="28"/>
    </row>
    <row r="361" spans="1:15" ht="14.25" customHeight="1" x14ac:dyDescent="0.2">
      <c r="A361" s="10">
        <v>2000</v>
      </c>
      <c r="B361" s="11">
        <v>42269</v>
      </c>
      <c r="C361" s="12" t="s">
        <v>70</v>
      </c>
      <c r="D361" s="13">
        <v>14</v>
      </c>
      <c r="E361" s="13">
        <v>29</v>
      </c>
      <c r="F361" s="13" t="s">
        <v>7</v>
      </c>
      <c r="H361" s="13">
        <v>1</v>
      </c>
      <c r="K361" s="13" t="s">
        <v>16</v>
      </c>
      <c r="L361" s="14" t="s">
        <v>53</v>
      </c>
      <c r="N361" s="12" t="s">
        <v>117</v>
      </c>
      <c r="O361" s="28"/>
    </row>
    <row r="362" spans="1:15" ht="14.25" customHeight="1" x14ac:dyDescent="0.2">
      <c r="A362" s="10">
        <v>2000</v>
      </c>
      <c r="B362" s="11">
        <v>42276</v>
      </c>
      <c r="C362" s="12" t="s">
        <v>100</v>
      </c>
      <c r="D362" s="13">
        <v>0</v>
      </c>
      <c r="E362" s="13">
        <v>69</v>
      </c>
      <c r="F362" s="13" t="s">
        <v>7</v>
      </c>
      <c r="H362" s="13">
        <v>1</v>
      </c>
      <c r="K362" s="13" t="s">
        <v>15</v>
      </c>
      <c r="L362" s="14" t="s">
        <v>17</v>
      </c>
      <c r="N362" s="12" t="s">
        <v>117</v>
      </c>
      <c r="O362" s="28"/>
    </row>
    <row r="363" spans="1:15" ht="14.25" customHeight="1" x14ac:dyDescent="0.2">
      <c r="A363" s="10">
        <v>2000</v>
      </c>
      <c r="B363" s="11">
        <v>42283</v>
      </c>
      <c r="C363" s="12" t="s">
        <v>61</v>
      </c>
      <c r="D363" s="13">
        <v>22</v>
      </c>
      <c r="E363" s="13">
        <v>29</v>
      </c>
      <c r="F363" s="13" t="s">
        <v>7</v>
      </c>
      <c r="H363" s="13">
        <v>1</v>
      </c>
      <c r="K363" s="13" t="s">
        <v>16</v>
      </c>
      <c r="L363" s="14" t="s">
        <v>53</v>
      </c>
      <c r="N363" s="12" t="s">
        <v>117</v>
      </c>
      <c r="O363" s="28"/>
    </row>
    <row r="364" spans="1:15" ht="14.25" customHeight="1" x14ac:dyDescent="0.2">
      <c r="A364" s="10">
        <v>2000</v>
      </c>
      <c r="B364" s="11">
        <v>42290</v>
      </c>
      <c r="C364" s="12" t="s">
        <v>25</v>
      </c>
      <c r="D364" s="13">
        <v>22</v>
      </c>
      <c r="E364" s="13">
        <v>19</v>
      </c>
      <c r="F364" s="13" t="s">
        <v>6</v>
      </c>
      <c r="G364" s="13">
        <v>1</v>
      </c>
      <c r="K364" s="13" t="s">
        <v>15</v>
      </c>
      <c r="L364" s="14" t="s">
        <v>25</v>
      </c>
      <c r="N364" s="12" t="s">
        <v>117</v>
      </c>
      <c r="O364" s="28"/>
    </row>
    <row r="365" spans="1:15" ht="14.25" customHeight="1" x14ac:dyDescent="0.2">
      <c r="A365" s="10">
        <v>2000</v>
      </c>
      <c r="B365" s="11">
        <v>42297</v>
      </c>
      <c r="C365" s="12" t="s">
        <v>67</v>
      </c>
      <c r="D365" s="13">
        <v>8</v>
      </c>
      <c r="E365" s="13">
        <v>28</v>
      </c>
      <c r="F365" s="13" t="s">
        <v>7</v>
      </c>
      <c r="H365" s="13">
        <v>1</v>
      </c>
      <c r="K365" s="13" t="s">
        <v>16</v>
      </c>
      <c r="L365" s="14" t="s">
        <v>53</v>
      </c>
      <c r="N365" s="12" t="s">
        <v>117</v>
      </c>
      <c r="O365" s="28"/>
    </row>
    <row r="366" spans="1:15" ht="14.25" customHeight="1" x14ac:dyDescent="0.2">
      <c r="A366" s="10">
        <v>2000</v>
      </c>
      <c r="B366" s="11">
        <v>42304</v>
      </c>
      <c r="C366" s="12" t="s">
        <v>20</v>
      </c>
      <c r="D366" s="13">
        <v>0</v>
      </c>
      <c r="E366" s="13">
        <v>48</v>
      </c>
      <c r="F366" s="13" t="s">
        <v>7</v>
      </c>
      <c r="H366" s="13">
        <v>1</v>
      </c>
      <c r="K366" s="13" t="s">
        <v>15</v>
      </c>
      <c r="L366" s="14" t="s">
        <v>20</v>
      </c>
      <c r="M366" s="15" t="s">
        <v>44</v>
      </c>
      <c r="N366" s="12" t="s">
        <v>117</v>
      </c>
      <c r="O366" s="28"/>
    </row>
    <row r="367" spans="1:15" ht="14.25" customHeight="1" x14ac:dyDescent="0.2">
      <c r="A367" s="10">
        <v>2000</v>
      </c>
      <c r="B367" s="11">
        <v>42311</v>
      </c>
      <c r="C367" s="12" t="s">
        <v>43</v>
      </c>
      <c r="D367" s="13">
        <v>16</v>
      </c>
      <c r="E367" s="13">
        <v>28</v>
      </c>
      <c r="F367" s="13" t="s">
        <v>7</v>
      </c>
      <c r="H367" s="13">
        <v>1</v>
      </c>
      <c r="K367" s="13" t="s">
        <v>16</v>
      </c>
      <c r="L367" s="14" t="s">
        <v>53</v>
      </c>
      <c r="N367" s="12" t="s">
        <v>117</v>
      </c>
      <c r="O367" s="28"/>
    </row>
    <row r="368" spans="1:15" ht="14.25" customHeight="1" x14ac:dyDescent="0.2">
      <c r="A368" s="21">
        <v>2001</v>
      </c>
      <c r="B368" s="22">
        <v>42248</v>
      </c>
      <c r="C368" s="23" t="s">
        <v>107</v>
      </c>
      <c r="D368" s="24">
        <v>3</v>
      </c>
      <c r="E368" s="24">
        <v>39</v>
      </c>
      <c r="F368" s="24" t="s">
        <v>7</v>
      </c>
      <c r="G368" s="24"/>
      <c r="H368" s="24">
        <v>1</v>
      </c>
      <c r="I368" s="24"/>
      <c r="J368" s="24"/>
      <c r="K368" s="24" t="s">
        <v>15</v>
      </c>
      <c r="L368" s="25" t="s">
        <v>108</v>
      </c>
      <c r="M368" s="26"/>
      <c r="N368" s="23" t="s">
        <v>117</v>
      </c>
      <c r="O368" s="27"/>
    </row>
    <row r="369" spans="1:15" ht="14.25" customHeight="1" x14ac:dyDescent="0.2">
      <c r="A369" s="21">
        <v>2001</v>
      </c>
      <c r="B369" s="22">
        <v>42255</v>
      </c>
      <c r="C369" s="23" t="s">
        <v>58</v>
      </c>
      <c r="D369" s="24">
        <v>14</v>
      </c>
      <c r="E369" s="24">
        <v>42</v>
      </c>
      <c r="F369" s="24" t="s">
        <v>7</v>
      </c>
      <c r="G369" s="24"/>
      <c r="H369" s="24">
        <v>1</v>
      </c>
      <c r="I369" s="24"/>
      <c r="J369" s="24"/>
      <c r="K369" s="24" t="s">
        <v>16</v>
      </c>
      <c r="L369" s="25" t="s">
        <v>53</v>
      </c>
      <c r="M369" s="26"/>
      <c r="N369" s="23" t="s">
        <v>117</v>
      </c>
      <c r="O369" s="27"/>
    </row>
    <row r="370" spans="1:15" ht="14.25" customHeight="1" x14ac:dyDescent="0.2">
      <c r="A370" s="21">
        <v>2001</v>
      </c>
      <c r="B370" s="22">
        <v>42268</v>
      </c>
      <c r="C370" s="23" t="s">
        <v>112</v>
      </c>
      <c r="D370" s="24">
        <v>13</v>
      </c>
      <c r="E370" s="24">
        <v>27</v>
      </c>
      <c r="F370" s="24" t="s">
        <v>7</v>
      </c>
      <c r="G370" s="24"/>
      <c r="H370" s="24">
        <v>1</v>
      </c>
      <c r="I370" s="24"/>
      <c r="J370" s="24"/>
      <c r="K370" s="24" t="s">
        <v>16</v>
      </c>
      <c r="L370" s="25" t="s">
        <v>53</v>
      </c>
      <c r="M370" s="26"/>
      <c r="N370" s="23" t="s">
        <v>117</v>
      </c>
      <c r="O370" s="27"/>
    </row>
    <row r="371" spans="1:15" ht="14.25" customHeight="1" x14ac:dyDescent="0.2">
      <c r="A371" s="21">
        <v>2001</v>
      </c>
      <c r="B371" s="22">
        <v>42275</v>
      </c>
      <c r="C371" s="23" t="s">
        <v>61</v>
      </c>
      <c r="D371" s="24">
        <v>28</v>
      </c>
      <c r="E371" s="24">
        <v>43</v>
      </c>
      <c r="F371" s="24" t="s">
        <v>7</v>
      </c>
      <c r="G371" s="24"/>
      <c r="H371" s="24">
        <v>1</v>
      </c>
      <c r="I371" s="24"/>
      <c r="J371" s="24"/>
      <c r="K371" s="24" t="s">
        <v>16</v>
      </c>
      <c r="L371" s="25" t="s">
        <v>53</v>
      </c>
      <c r="M371" s="26"/>
      <c r="N371" s="23" t="s">
        <v>117</v>
      </c>
      <c r="O371" s="27"/>
    </row>
    <row r="372" spans="1:15" ht="14.25" customHeight="1" x14ac:dyDescent="0.2">
      <c r="A372" s="21">
        <v>2001</v>
      </c>
      <c r="B372" s="22">
        <v>42282</v>
      </c>
      <c r="C372" s="23" t="s">
        <v>20</v>
      </c>
      <c r="D372" s="24">
        <v>0</v>
      </c>
      <c r="E372" s="24">
        <v>38</v>
      </c>
      <c r="F372" s="24" t="s">
        <v>7</v>
      </c>
      <c r="G372" s="24"/>
      <c r="H372" s="24">
        <v>1</v>
      </c>
      <c r="I372" s="24"/>
      <c r="J372" s="24"/>
      <c r="K372" s="24" t="s">
        <v>15</v>
      </c>
      <c r="L372" s="25" t="s">
        <v>20</v>
      </c>
      <c r="M372" s="26" t="s">
        <v>44</v>
      </c>
      <c r="N372" s="23" t="s">
        <v>117</v>
      </c>
      <c r="O372" s="27"/>
    </row>
    <row r="373" spans="1:15" ht="14.25" customHeight="1" x14ac:dyDescent="0.2">
      <c r="A373" s="21">
        <v>2001</v>
      </c>
      <c r="B373" s="22">
        <v>42289</v>
      </c>
      <c r="C373" s="23" t="s">
        <v>70</v>
      </c>
      <c r="D373" s="24">
        <v>7</v>
      </c>
      <c r="E373" s="24">
        <v>41</v>
      </c>
      <c r="F373" s="24" t="s">
        <v>7</v>
      </c>
      <c r="G373" s="24"/>
      <c r="H373" s="24">
        <v>1</v>
      </c>
      <c r="I373" s="24"/>
      <c r="J373" s="24"/>
      <c r="K373" s="24" t="s">
        <v>15</v>
      </c>
      <c r="L373" s="25" t="s">
        <v>20</v>
      </c>
      <c r="M373" s="26"/>
      <c r="N373" s="23" t="s">
        <v>117</v>
      </c>
      <c r="O373" s="27"/>
    </row>
    <row r="374" spans="1:15" ht="14.25" customHeight="1" x14ac:dyDescent="0.2">
      <c r="A374" s="21">
        <v>2001</v>
      </c>
      <c r="B374" s="22">
        <v>42296</v>
      </c>
      <c r="C374" s="23" t="s">
        <v>43</v>
      </c>
      <c r="D374" s="24">
        <v>0</v>
      </c>
      <c r="E374" s="24">
        <v>9</v>
      </c>
      <c r="F374" s="24" t="s">
        <v>7</v>
      </c>
      <c r="G374" s="24"/>
      <c r="H374" s="24">
        <v>1</v>
      </c>
      <c r="I374" s="24"/>
      <c r="J374" s="24"/>
      <c r="K374" s="24" t="s">
        <v>16</v>
      </c>
      <c r="L374" s="25" t="s">
        <v>53</v>
      </c>
      <c r="M374" s="26"/>
      <c r="N374" s="23" t="s">
        <v>117</v>
      </c>
      <c r="O374" s="27"/>
    </row>
    <row r="375" spans="1:15" ht="14.25" customHeight="1" x14ac:dyDescent="0.2">
      <c r="A375" s="21">
        <v>2001</v>
      </c>
      <c r="B375" s="22">
        <v>42303</v>
      </c>
      <c r="C375" s="23" t="s">
        <v>67</v>
      </c>
      <c r="D375" s="24">
        <v>7</v>
      </c>
      <c r="E375" s="24">
        <v>6</v>
      </c>
      <c r="F375" s="24" t="s">
        <v>6</v>
      </c>
      <c r="G375" s="24">
        <v>1</v>
      </c>
      <c r="H375" s="24"/>
      <c r="I375" s="24"/>
      <c r="J375" s="24"/>
      <c r="K375" s="24" t="s">
        <v>15</v>
      </c>
      <c r="L375" s="25" t="s">
        <v>68</v>
      </c>
      <c r="M375" s="26"/>
      <c r="N375" s="23" t="s">
        <v>117</v>
      </c>
      <c r="O375" s="27"/>
    </row>
    <row r="376" spans="1:15" ht="14.25" customHeight="1" x14ac:dyDescent="0.2">
      <c r="A376" s="21">
        <v>2001</v>
      </c>
      <c r="B376" s="22">
        <v>42310</v>
      </c>
      <c r="C376" s="23" t="s">
        <v>25</v>
      </c>
      <c r="D376" s="24">
        <v>35</v>
      </c>
      <c r="E376" s="24">
        <v>0</v>
      </c>
      <c r="F376" s="24" t="s">
        <v>6</v>
      </c>
      <c r="G376" s="24">
        <v>1</v>
      </c>
      <c r="H376" s="24"/>
      <c r="I376" s="24"/>
      <c r="J376" s="24"/>
      <c r="K376" s="24" t="s">
        <v>16</v>
      </c>
      <c r="L376" s="25" t="s">
        <v>53</v>
      </c>
      <c r="M376" s="26"/>
      <c r="N376" s="23" t="s">
        <v>117</v>
      </c>
      <c r="O376" s="27"/>
    </row>
    <row r="377" spans="1:15" ht="14.25" customHeight="1" x14ac:dyDescent="0.2">
      <c r="A377" s="21">
        <v>2001</v>
      </c>
      <c r="B377" s="22">
        <v>42317</v>
      </c>
      <c r="C377" s="23" t="s">
        <v>100</v>
      </c>
      <c r="D377" s="24">
        <v>28</v>
      </c>
      <c r="E377" s="24">
        <v>45</v>
      </c>
      <c r="F377" s="24" t="s">
        <v>7</v>
      </c>
      <c r="G377" s="24"/>
      <c r="H377" s="24">
        <v>1</v>
      </c>
      <c r="I377" s="24"/>
      <c r="J377" s="24"/>
      <c r="K377" s="24" t="s">
        <v>15</v>
      </c>
      <c r="L377" s="25" t="s">
        <v>17</v>
      </c>
      <c r="M377" s="26"/>
      <c r="N377" s="23" t="s">
        <v>117</v>
      </c>
      <c r="O377" s="27"/>
    </row>
    <row r="378" spans="1:15" ht="14.25" customHeight="1" x14ac:dyDescent="0.2">
      <c r="A378" s="10">
        <v>2002</v>
      </c>
      <c r="B378" s="11">
        <v>42246</v>
      </c>
      <c r="C378" s="12" t="s">
        <v>107</v>
      </c>
      <c r="D378" s="13">
        <v>19</v>
      </c>
      <c r="E378" s="13">
        <v>17</v>
      </c>
      <c r="F378" s="13" t="s">
        <v>6</v>
      </c>
      <c r="G378" s="13">
        <v>1</v>
      </c>
      <c r="K378" s="13" t="s">
        <v>16</v>
      </c>
      <c r="L378" s="14" t="s">
        <v>53</v>
      </c>
      <c r="N378" s="12" t="s">
        <v>117</v>
      </c>
      <c r="O378" s="28"/>
    </row>
    <row r="379" spans="1:15" ht="14.25" customHeight="1" x14ac:dyDescent="0.2">
      <c r="A379" s="10">
        <v>2002</v>
      </c>
      <c r="B379" s="11">
        <v>42253</v>
      </c>
      <c r="C379" s="12" t="s">
        <v>58</v>
      </c>
      <c r="D379" s="13">
        <v>48</v>
      </c>
      <c r="E379" s="13">
        <v>0</v>
      </c>
      <c r="F379" s="13" t="s">
        <v>6</v>
      </c>
      <c r="G379" s="13">
        <v>1</v>
      </c>
      <c r="K379" s="13" t="s">
        <v>15</v>
      </c>
      <c r="L379" s="14" t="s">
        <v>58</v>
      </c>
      <c r="N379" s="12" t="s">
        <v>117</v>
      </c>
      <c r="O379" s="28"/>
    </row>
    <row r="380" spans="1:15" ht="14.25" customHeight="1" x14ac:dyDescent="0.2">
      <c r="A380" s="10">
        <v>2002</v>
      </c>
      <c r="B380" s="11">
        <v>42267</v>
      </c>
      <c r="C380" s="12" t="s">
        <v>112</v>
      </c>
      <c r="D380" s="13">
        <v>30</v>
      </c>
      <c r="E380" s="13">
        <v>13</v>
      </c>
      <c r="F380" s="13" t="s">
        <v>6</v>
      </c>
      <c r="G380" s="13">
        <v>1</v>
      </c>
      <c r="K380" s="13" t="s">
        <v>15</v>
      </c>
      <c r="L380" s="14" t="s">
        <v>114</v>
      </c>
      <c r="N380" s="12" t="s">
        <v>117</v>
      </c>
      <c r="O380" s="28"/>
    </row>
    <row r="381" spans="1:15" ht="14.25" customHeight="1" x14ac:dyDescent="0.2">
      <c r="A381" s="10">
        <v>2002</v>
      </c>
      <c r="B381" s="11">
        <v>42274</v>
      </c>
      <c r="C381" s="12" t="s">
        <v>61</v>
      </c>
      <c r="D381" s="13">
        <v>20</v>
      </c>
      <c r="E381" s="13">
        <v>13</v>
      </c>
      <c r="F381" s="13" t="s">
        <v>6</v>
      </c>
      <c r="G381" s="13">
        <v>1</v>
      </c>
      <c r="K381" s="13" t="s">
        <v>15</v>
      </c>
      <c r="L381" s="14" t="s">
        <v>62</v>
      </c>
      <c r="N381" s="12" t="s">
        <v>117</v>
      </c>
      <c r="O381" s="28"/>
    </row>
    <row r="382" spans="1:15" ht="14.25" customHeight="1" x14ac:dyDescent="0.2">
      <c r="A382" s="10">
        <v>2002</v>
      </c>
      <c r="B382" s="11">
        <v>42281</v>
      </c>
      <c r="C382" s="12" t="s">
        <v>20</v>
      </c>
      <c r="D382" s="13">
        <v>5</v>
      </c>
      <c r="E382" s="13">
        <v>31</v>
      </c>
      <c r="F382" s="13" t="s">
        <v>7</v>
      </c>
      <c r="H382" s="13">
        <v>1</v>
      </c>
      <c r="K382" s="13" t="s">
        <v>16</v>
      </c>
      <c r="L382" s="14" t="s">
        <v>53</v>
      </c>
      <c r="N382" s="12" t="s">
        <v>117</v>
      </c>
      <c r="O382" s="28"/>
    </row>
    <row r="383" spans="1:15" ht="14.25" customHeight="1" x14ac:dyDescent="0.2">
      <c r="A383" s="10">
        <v>2002</v>
      </c>
      <c r="B383" s="11">
        <v>42288</v>
      </c>
      <c r="C383" s="12" t="s">
        <v>70</v>
      </c>
      <c r="D383" s="13">
        <v>48</v>
      </c>
      <c r="E383" s="13">
        <v>12</v>
      </c>
      <c r="F383" s="13" t="s">
        <v>6</v>
      </c>
      <c r="G383" s="13">
        <v>1</v>
      </c>
      <c r="K383" s="13" t="s">
        <v>16</v>
      </c>
      <c r="L383" s="14" t="s">
        <v>53</v>
      </c>
      <c r="N383" s="12" t="s">
        <v>117</v>
      </c>
      <c r="O383" s="28"/>
    </row>
    <row r="384" spans="1:15" ht="14.25" customHeight="1" x14ac:dyDescent="0.2">
      <c r="A384" s="10">
        <v>2002</v>
      </c>
      <c r="B384" s="11">
        <v>42295</v>
      </c>
      <c r="C384" s="12" t="s">
        <v>43</v>
      </c>
      <c r="D384" s="13">
        <v>0</v>
      </c>
      <c r="E384" s="13">
        <v>24</v>
      </c>
      <c r="F384" s="13" t="s">
        <v>7</v>
      </c>
      <c r="H384" s="13">
        <v>1</v>
      </c>
      <c r="K384" s="13" t="s">
        <v>15</v>
      </c>
      <c r="L384" s="14" t="s">
        <v>42</v>
      </c>
      <c r="N384" s="12" t="s">
        <v>117</v>
      </c>
      <c r="O384" s="28"/>
    </row>
    <row r="385" spans="1:15" ht="14.25" customHeight="1" x14ac:dyDescent="0.2">
      <c r="A385" s="10">
        <v>2002</v>
      </c>
      <c r="B385" s="11">
        <v>42302</v>
      </c>
      <c r="C385" s="12" t="s">
        <v>67</v>
      </c>
      <c r="D385" s="13">
        <v>3</v>
      </c>
      <c r="E385" s="13">
        <v>14</v>
      </c>
      <c r="F385" s="13" t="s">
        <v>7</v>
      </c>
      <c r="H385" s="13">
        <v>1</v>
      </c>
      <c r="K385" s="13" t="s">
        <v>16</v>
      </c>
      <c r="L385" s="14" t="s">
        <v>53</v>
      </c>
      <c r="N385" s="12" t="s">
        <v>117</v>
      </c>
      <c r="O385" s="28"/>
    </row>
    <row r="386" spans="1:15" ht="14.25" customHeight="1" x14ac:dyDescent="0.2">
      <c r="A386" s="10">
        <v>2002</v>
      </c>
      <c r="B386" s="11">
        <v>42309</v>
      </c>
      <c r="C386" s="12" t="s">
        <v>25</v>
      </c>
      <c r="D386" s="13">
        <v>3</v>
      </c>
      <c r="E386" s="13">
        <v>6</v>
      </c>
      <c r="F386" s="13" t="s">
        <v>7</v>
      </c>
      <c r="H386" s="13">
        <v>1</v>
      </c>
      <c r="K386" s="13" t="s">
        <v>15</v>
      </c>
      <c r="L386" s="14" t="s">
        <v>25</v>
      </c>
      <c r="M386" s="15" t="s">
        <v>106</v>
      </c>
      <c r="N386" s="12" t="s">
        <v>117</v>
      </c>
      <c r="O386" s="28"/>
    </row>
    <row r="387" spans="1:15" ht="14.25" customHeight="1" x14ac:dyDescent="0.2">
      <c r="A387" s="10">
        <v>2002</v>
      </c>
      <c r="B387" s="11">
        <v>42316</v>
      </c>
      <c r="C387" s="12" t="s">
        <v>100</v>
      </c>
      <c r="D387" s="13">
        <v>7</v>
      </c>
      <c r="E387" s="13">
        <v>35</v>
      </c>
      <c r="F387" s="13" t="s">
        <v>7</v>
      </c>
      <c r="H387" s="13">
        <v>1</v>
      </c>
      <c r="K387" s="13" t="s">
        <v>16</v>
      </c>
      <c r="L387" s="14" t="s">
        <v>53</v>
      </c>
      <c r="N387" s="12" t="s">
        <v>117</v>
      </c>
      <c r="O387" s="28"/>
    </row>
    <row r="388" spans="1:15" ht="14.25" customHeight="1" x14ac:dyDescent="0.2">
      <c r="A388" s="21">
        <v>2003</v>
      </c>
      <c r="B388" s="22">
        <v>42245</v>
      </c>
      <c r="C388" s="23" t="s">
        <v>107</v>
      </c>
      <c r="D388" s="24">
        <v>28</v>
      </c>
      <c r="E388" s="24">
        <v>7</v>
      </c>
      <c r="F388" s="24" t="s">
        <v>6</v>
      </c>
      <c r="G388" s="24">
        <v>1</v>
      </c>
      <c r="H388" s="24"/>
      <c r="I388" s="24"/>
      <c r="J388" s="24"/>
      <c r="K388" s="24" t="s">
        <v>16</v>
      </c>
      <c r="L388" s="25" t="s">
        <v>53</v>
      </c>
      <c r="M388" s="26"/>
      <c r="N388" s="23" t="s">
        <v>135</v>
      </c>
      <c r="O388" s="27"/>
    </row>
    <row r="389" spans="1:15" ht="14.25" customHeight="1" x14ac:dyDescent="0.2">
      <c r="A389" s="21">
        <v>2003</v>
      </c>
      <c r="B389" s="22">
        <v>42259</v>
      </c>
      <c r="C389" s="23" t="s">
        <v>118</v>
      </c>
      <c r="D389" s="24">
        <v>12</v>
      </c>
      <c r="E389" s="24">
        <v>32</v>
      </c>
      <c r="F389" s="24" t="s">
        <v>7</v>
      </c>
      <c r="G389" s="24"/>
      <c r="H389" s="24">
        <v>1</v>
      </c>
      <c r="I389" s="24"/>
      <c r="J389" s="24"/>
      <c r="K389" s="24" t="s">
        <v>15</v>
      </c>
      <c r="L389" s="25" t="s">
        <v>136</v>
      </c>
      <c r="M389" s="26" t="s">
        <v>137</v>
      </c>
      <c r="N389" s="23" t="s">
        <v>135</v>
      </c>
      <c r="O389" s="27"/>
    </row>
    <row r="390" spans="1:15" ht="14.25" customHeight="1" x14ac:dyDescent="0.2">
      <c r="A390" s="21">
        <v>2003</v>
      </c>
      <c r="B390" s="22">
        <v>42266</v>
      </c>
      <c r="C390" s="23" t="s">
        <v>119</v>
      </c>
      <c r="D390" s="24">
        <v>14</v>
      </c>
      <c r="E390" s="24">
        <v>0</v>
      </c>
      <c r="F390" s="24" t="s">
        <v>6</v>
      </c>
      <c r="G390" s="24">
        <v>1</v>
      </c>
      <c r="H390" s="24"/>
      <c r="I390" s="24"/>
      <c r="J390" s="24"/>
      <c r="K390" s="24" t="s">
        <v>16</v>
      </c>
      <c r="L390" s="25" t="s">
        <v>53</v>
      </c>
      <c r="M390" s="26"/>
      <c r="N390" s="23" t="s">
        <v>135</v>
      </c>
      <c r="O390" s="27"/>
    </row>
    <row r="391" spans="1:15" ht="14.25" customHeight="1" x14ac:dyDescent="0.2">
      <c r="A391" s="21">
        <v>2003</v>
      </c>
      <c r="B391" s="22">
        <v>42273</v>
      </c>
      <c r="C391" s="23" t="s">
        <v>61</v>
      </c>
      <c r="D391" s="24">
        <v>42</v>
      </c>
      <c r="E391" s="24">
        <v>14</v>
      </c>
      <c r="F391" s="24" t="s">
        <v>6</v>
      </c>
      <c r="G391" s="24">
        <v>1</v>
      </c>
      <c r="H391" s="24"/>
      <c r="I391" s="24"/>
      <c r="J391" s="24"/>
      <c r="K391" s="24" t="s">
        <v>15</v>
      </c>
      <c r="L391" s="25" t="s">
        <v>62</v>
      </c>
      <c r="M391" s="26"/>
      <c r="N391" s="23" t="s">
        <v>135</v>
      </c>
      <c r="O391" s="27"/>
    </row>
    <row r="392" spans="1:15" ht="14.25" customHeight="1" x14ac:dyDescent="0.2">
      <c r="A392" s="21">
        <v>2003</v>
      </c>
      <c r="B392" s="22">
        <v>42280</v>
      </c>
      <c r="C392" s="23" t="s">
        <v>43</v>
      </c>
      <c r="D392" s="24">
        <v>40</v>
      </c>
      <c r="E392" s="24">
        <v>0</v>
      </c>
      <c r="F392" s="24" t="s">
        <v>6</v>
      </c>
      <c r="G392" s="24">
        <v>1</v>
      </c>
      <c r="H392" s="24"/>
      <c r="I392" s="24"/>
      <c r="J392" s="24"/>
      <c r="K392" s="24" t="s">
        <v>16</v>
      </c>
      <c r="L392" s="25" t="s">
        <v>53</v>
      </c>
      <c r="M392" s="26"/>
      <c r="N392" s="23" t="s">
        <v>135</v>
      </c>
      <c r="O392" s="27"/>
    </row>
    <row r="393" spans="1:15" ht="14.25" customHeight="1" x14ac:dyDescent="0.2">
      <c r="A393" s="21">
        <v>2003</v>
      </c>
      <c r="B393" s="22">
        <v>42287</v>
      </c>
      <c r="C393" s="23" t="s">
        <v>20</v>
      </c>
      <c r="D393" s="24">
        <v>6</v>
      </c>
      <c r="E393" s="24">
        <v>7</v>
      </c>
      <c r="F393" s="24" t="s">
        <v>7</v>
      </c>
      <c r="G393" s="24"/>
      <c r="H393" s="24">
        <v>1</v>
      </c>
      <c r="I393" s="24"/>
      <c r="J393" s="24"/>
      <c r="K393" s="24" t="s">
        <v>15</v>
      </c>
      <c r="L393" s="25" t="s">
        <v>20</v>
      </c>
      <c r="M393" s="26" t="s">
        <v>44</v>
      </c>
      <c r="N393" s="23" t="s">
        <v>135</v>
      </c>
      <c r="O393" s="27"/>
    </row>
    <row r="394" spans="1:15" ht="14.25" customHeight="1" x14ac:dyDescent="0.2">
      <c r="A394" s="21">
        <v>2003</v>
      </c>
      <c r="B394" s="22">
        <v>42294</v>
      </c>
      <c r="C394" s="23" t="s">
        <v>100</v>
      </c>
      <c r="D394" s="24">
        <v>3</v>
      </c>
      <c r="E394" s="24">
        <v>35</v>
      </c>
      <c r="F394" s="24" t="s">
        <v>7</v>
      </c>
      <c r="G394" s="24"/>
      <c r="H394" s="24">
        <v>1</v>
      </c>
      <c r="I394" s="24"/>
      <c r="J394" s="24"/>
      <c r="K394" s="24" t="s">
        <v>16</v>
      </c>
      <c r="L394" s="25" t="s">
        <v>53</v>
      </c>
      <c r="M394" s="26"/>
      <c r="N394" s="23" t="s">
        <v>135</v>
      </c>
      <c r="O394" s="27"/>
    </row>
    <row r="395" spans="1:15" ht="14.25" customHeight="1" x14ac:dyDescent="0.2">
      <c r="A395" s="21">
        <v>2003</v>
      </c>
      <c r="B395" s="22">
        <v>42301</v>
      </c>
      <c r="C395" s="23" t="s">
        <v>25</v>
      </c>
      <c r="D395" s="24">
        <v>24</v>
      </c>
      <c r="E395" s="24">
        <v>0</v>
      </c>
      <c r="F395" s="24" t="s">
        <v>6</v>
      </c>
      <c r="G395" s="24">
        <v>1</v>
      </c>
      <c r="H395" s="24"/>
      <c r="I395" s="24"/>
      <c r="J395" s="24"/>
      <c r="K395" s="24" t="s">
        <v>15</v>
      </c>
      <c r="L395" s="25" t="s">
        <v>25</v>
      </c>
      <c r="M395" s="26" t="s">
        <v>106</v>
      </c>
      <c r="N395" s="23" t="s">
        <v>135</v>
      </c>
      <c r="O395" s="27"/>
    </row>
    <row r="396" spans="1:15" ht="14.25" customHeight="1" x14ac:dyDescent="0.2">
      <c r="A396" s="21">
        <v>2003</v>
      </c>
      <c r="B396" s="22">
        <v>42308</v>
      </c>
      <c r="C396" s="23" t="s">
        <v>67</v>
      </c>
      <c r="D396" s="24">
        <v>26</v>
      </c>
      <c r="E396" s="24">
        <v>19</v>
      </c>
      <c r="F396" s="24" t="s">
        <v>6</v>
      </c>
      <c r="G396" s="24">
        <v>1</v>
      </c>
      <c r="H396" s="24"/>
      <c r="I396" s="24"/>
      <c r="J396" s="24"/>
      <c r="K396" s="24" t="s">
        <v>16</v>
      </c>
      <c r="L396" s="25" t="s">
        <v>53</v>
      </c>
      <c r="M396" s="26"/>
      <c r="N396" s="23" t="s">
        <v>135</v>
      </c>
      <c r="O396" s="27"/>
    </row>
    <row r="397" spans="1:15" ht="14.25" customHeight="1" x14ac:dyDescent="0.2">
      <c r="A397" s="21">
        <v>2003</v>
      </c>
      <c r="B397" s="22">
        <v>42315</v>
      </c>
      <c r="C397" s="23" t="s">
        <v>70</v>
      </c>
      <c r="D397" s="24">
        <v>52</v>
      </c>
      <c r="E397" s="24">
        <v>0</v>
      </c>
      <c r="F397" s="24" t="s">
        <v>6</v>
      </c>
      <c r="G397" s="24">
        <v>1</v>
      </c>
      <c r="H397" s="24"/>
      <c r="I397" s="24"/>
      <c r="J397" s="24"/>
      <c r="K397" s="24" t="s">
        <v>16</v>
      </c>
      <c r="L397" s="25" t="s">
        <v>53</v>
      </c>
      <c r="M397" s="26"/>
      <c r="N397" s="23" t="s">
        <v>135</v>
      </c>
      <c r="O397" s="27"/>
    </row>
    <row r="398" spans="1:15" ht="14.25" customHeight="1" x14ac:dyDescent="0.2">
      <c r="A398" s="21">
        <v>2003</v>
      </c>
      <c r="B398" s="22">
        <v>42322</v>
      </c>
      <c r="C398" s="23" t="s">
        <v>120</v>
      </c>
      <c r="D398" s="24">
        <v>27</v>
      </c>
      <c r="E398" s="24">
        <v>34</v>
      </c>
      <c r="F398" s="24" t="s">
        <v>7</v>
      </c>
      <c r="G398" s="24"/>
      <c r="H398" s="24">
        <v>1</v>
      </c>
      <c r="I398" s="24"/>
      <c r="J398" s="24"/>
      <c r="K398" s="24" t="s">
        <v>16</v>
      </c>
      <c r="L398" s="25" t="s">
        <v>53</v>
      </c>
      <c r="M398" s="26" t="s">
        <v>121</v>
      </c>
      <c r="N398" s="23" t="s">
        <v>135</v>
      </c>
      <c r="O398" s="27" t="s">
        <v>79</v>
      </c>
    </row>
    <row r="399" spans="1:15" ht="14.25" customHeight="1" x14ac:dyDescent="0.2">
      <c r="A399" s="10" t="s">
        <v>49</v>
      </c>
      <c r="B399" s="11" t="s">
        <v>49</v>
      </c>
      <c r="C399" s="12" t="s">
        <v>49</v>
      </c>
      <c r="D399" s="13" t="s">
        <v>49</v>
      </c>
      <c r="E399" s="13" t="s">
        <v>49</v>
      </c>
      <c r="L399" s="14"/>
      <c r="O399" s="28"/>
    </row>
    <row r="400" spans="1:15" ht="14.25" customHeight="1" x14ac:dyDescent="0.2">
      <c r="A400" s="10"/>
      <c r="D400" s="17">
        <f>SUM(D2:D399)</f>
        <v>6308</v>
      </c>
      <c r="E400" s="17">
        <f>SUM(E2:E399)</f>
        <v>8351</v>
      </c>
      <c r="G400" s="13">
        <f>SUM(G2:G399)</f>
        <v>158</v>
      </c>
      <c r="H400" s="13">
        <f>SUM(H2:H399)</f>
        <v>235</v>
      </c>
      <c r="I400" s="13">
        <f>SUM(I2:I399)</f>
        <v>4</v>
      </c>
      <c r="J400" s="18">
        <f>(G400+(I400/2))/(G400+H400+I400)</f>
        <v>0.40302267002518893</v>
      </c>
      <c r="L400" s="14"/>
      <c r="O400" s="28"/>
    </row>
    <row r="401" spans="1:15" ht="14.25" customHeight="1" x14ac:dyDescent="0.2">
      <c r="A401" s="10"/>
      <c r="D401" s="19">
        <f>AVERAGE(D2:D399)</f>
        <v>15.889168765743072</v>
      </c>
      <c r="E401" s="19">
        <f>AVERAGE(E2:E399)</f>
        <v>21.035264483627206</v>
      </c>
      <c r="F401" s="19">
        <f>D401-E401</f>
        <v>-5.1460957178841333</v>
      </c>
      <c r="L401" s="14"/>
      <c r="O401" s="28"/>
    </row>
    <row r="402" spans="1:15" ht="14.25" customHeight="1" x14ac:dyDescent="0.2">
      <c r="A402" s="10"/>
      <c r="L402" s="14"/>
      <c r="O402" s="28"/>
    </row>
    <row r="403" spans="1:15" ht="14.25" customHeight="1" x14ac:dyDescent="0.2">
      <c r="A403" s="10"/>
      <c r="L403" s="14"/>
      <c r="O403" s="28"/>
    </row>
    <row r="404" spans="1:15" ht="14.25" customHeight="1" x14ac:dyDescent="0.2">
      <c r="A404" s="10"/>
      <c r="L404" s="14"/>
      <c r="O404" s="28"/>
    </row>
    <row r="405" spans="1:15" ht="14.25" customHeight="1" x14ac:dyDescent="0.2">
      <c r="A405" s="10"/>
      <c r="L405" s="14"/>
      <c r="O405" s="28"/>
    </row>
    <row r="406" spans="1:15" ht="14.25" customHeight="1" x14ac:dyDescent="0.2">
      <c r="A406" s="10"/>
      <c r="L406" s="14"/>
      <c r="O406" s="28"/>
    </row>
    <row r="407" spans="1:15" ht="14.25" customHeight="1" x14ac:dyDescent="0.2">
      <c r="A407" s="10"/>
      <c r="L407" s="14"/>
      <c r="O407" s="28"/>
    </row>
    <row r="408" spans="1:15" ht="14.25" customHeight="1" x14ac:dyDescent="0.2">
      <c r="A408" s="10"/>
      <c r="L408" s="14"/>
      <c r="O408" s="28"/>
    </row>
    <row r="409" spans="1:15" ht="14.25" customHeight="1" x14ac:dyDescent="0.2">
      <c r="A409" s="10"/>
      <c r="L409" s="14"/>
      <c r="O409" s="28"/>
    </row>
    <row r="410" spans="1:15" ht="14.25" customHeight="1" x14ac:dyDescent="0.2">
      <c r="A410" s="10"/>
      <c r="L410" s="14"/>
      <c r="O410" s="28"/>
    </row>
    <row r="411" spans="1:15" ht="14.25" customHeight="1" x14ac:dyDescent="0.2">
      <c r="A411" s="10"/>
      <c r="L411" s="14"/>
      <c r="O411" s="28"/>
    </row>
    <row r="412" spans="1:15" ht="14.25" customHeight="1" x14ac:dyDescent="0.2">
      <c r="A412" s="10"/>
      <c r="L412" s="14"/>
      <c r="O412" s="9"/>
    </row>
  </sheetData>
  <conditionalFormatting sqref="F401">
    <cfRule type="cellIs" dxfId="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defaultGridColor="0" colorId="8" workbookViewId="0">
      <pane ySplit="1" topLeftCell="A19" activePane="bottomLeft" state="frozen"/>
      <selection pane="bottomLeft" activeCell="N40" sqref="N40"/>
    </sheetView>
  </sheetViews>
  <sheetFormatPr defaultRowHeight="14.25" customHeight="1" x14ac:dyDescent="0.2"/>
  <cols>
    <col min="1" max="1" width="5.28515625" style="37" customWidth="1"/>
    <col min="2" max="2" width="5" style="37" customWidth="1"/>
    <col min="3" max="3" width="5.42578125" style="37" customWidth="1"/>
    <col min="4" max="5" width="5.85546875" style="37" customWidth="1"/>
    <col min="6" max="6" width="7.42578125" style="37" customWidth="1"/>
    <col min="7" max="7" width="8" style="38" customWidth="1"/>
    <col min="8" max="8" width="8.140625" style="38" customWidth="1"/>
    <col min="9" max="10" width="7.85546875" style="41" customWidth="1"/>
    <col min="11" max="11" width="9.7109375" style="42" customWidth="1"/>
    <col min="12" max="12" width="7.28515625" style="42" customWidth="1"/>
    <col min="13" max="13" width="19.42578125" style="43" customWidth="1"/>
    <col min="14" max="14" width="27.140625" style="43" customWidth="1"/>
    <col min="15" max="16" width="4.7109375" style="37" customWidth="1"/>
    <col min="17" max="17" width="4" style="37" customWidth="1"/>
    <col min="18" max="18" width="7.140625" style="39" customWidth="1"/>
    <col min="19" max="19" width="9.140625" style="37"/>
    <col min="20" max="20" width="9.140625" style="44"/>
    <col min="21" max="22" width="9.140625" style="37"/>
    <col min="23" max="256" width="9.140625" style="43"/>
    <col min="257" max="257" width="5.28515625" style="43" customWidth="1"/>
    <col min="258" max="258" width="5" style="43" customWidth="1"/>
    <col min="259" max="259" width="5.42578125" style="43" customWidth="1"/>
    <col min="260" max="261" width="5.85546875" style="43" customWidth="1"/>
    <col min="262" max="262" width="7.42578125" style="43" customWidth="1"/>
    <col min="263" max="263" width="8" style="43" customWidth="1"/>
    <col min="264" max="264" width="8.140625" style="43" customWidth="1"/>
    <col min="265" max="266" width="7.85546875" style="43" customWidth="1"/>
    <col min="267" max="267" width="9.7109375" style="43" customWidth="1"/>
    <col min="268" max="268" width="7.28515625" style="43" customWidth="1"/>
    <col min="269" max="269" width="19.42578125" style="43" customWidth="1"/>
    <col min="270" max="270" width="22.42578125" style="43" customWidth="1"/>
    <col min="271" max="272" width="4.7109375" style="43" customWidth="1"/>
    <col min="273" max="273" width="4" style="43" customWidth="1"/>
    <col min="274" max="274" width="7.140625" style="43" customWidth="1"/>
    <col min="275" max="512" width="9.140625" style="43"/>
    <col min="513" max="513" width="5.28515625" style="43" customWidth="1"/>
    <col min="514" max="514" width="5" style="43" customWidth="1"/>
    <col min="515" max="515" width="5.42578125" style="43" customWidth="1"/>
    <col min="516" max="517" width="5.85546875" style="43" customWidth="1"/>
    <col min="518" max="518" width="7.42578125" style="43" customWidth="1"/>
    <col min="519" max="519" width="8" style="43" customWidth="1"/>
    <col min="520" max="520" width="8.140625" style="43" customWidth="1"/>
    <col min="521" max="522" width="7.85546875" style="43" customWidth="1"/>
    <col min="523" max="523" width="9.7109375" style="43" customWidth="1"/>
    <col min="524" max="524" width="7.28515625" style="43" customWidth="1"/>
    <col min="525" max="525" width="19.42578125" style="43" customWidth="1"/>
    <col min="526" max="526" width="22.42578125" style="43" customWidth="1"/>
    <col min="527" max="528" width="4.7109375" style="43" customWidth="1"/>
    <col min="529" max="529" width="4" style="43" customWidth="1"/>
    <col min="530" max="530" width="7.140625" style="43" customWidth="1"/>
    <col min="531" max="768" width="9.140625" style="43"/>
    <col min="769" max="769" width="5.28515625" style="43" customWidth="1"/>
    <col min="770" max="770" width="5" style="43" customWidth="1"/>
    <col min="771" max="771" width="5.42578125" style="43" customWidth="1"/>
    <col min="772" max="773" width="5.85546875" style="43" customWidth="1"/>
    <col min="774" max="774" width="7.42578125" style="43" customWidth="1"/>
    <col min="775" max="775" width="8" style="43" customWidth="1"/>
    <col min="776" max="776" width="8.140625" style="43" customWidth="1"/>
    <col min="777" max="778" width="7.85546875" style="43" customWidth="1"/>
    <col min="779" max="779" width="9.7109375" style="43" customWidth="1"/>
    <col min="780" max="780" width="7.28515625" style="43" customWidth="1"/>
    <col min="781" max="781" width="19.42578125" style="43" customWidth="1"/>
    <col min="782" max="782" width="22.42578125" style="43" customWidth="1"/>
    <col min="783" max="784" width="4.7109375" style="43" customWidth="1"/>
    <col min="785" max="785" width="4" style="43" customWidth="1"/>
    <col min="786" max="786" width="7.140625" style="43" customWidth="1"/>
    <col min="787" max="1024" width="9.140625" style="43"/>
    <col min="1025" max="1025" width="5.28515625" style="43" customWidth="1"/>
    <col min="1026" max="1026" width="5" style="43" customWidth="1"/>
    <col min="1027" max="1027" width="5.42578125" style="43" customWidth="1"/>
    <col min="1028" max="1029" width="5.85546875" style="43" customWidth="1"/>
    <col min="1030" max="1030" width="7.42578125" style="43" customWidth="1"/>
    <col min="1031" max="1031" width="8" style="43" customWidth="1"/>
    <col min="1032" max="1032" width="8.140625" style="43" customWidth="1"/>
    <col min="1033" max="1034" width="7.85546875" style="43" customWidth="1"/>
    <col min="1035" max="1035" width="9.7109375" style="43" customWidth="1"/>
    <col min="1036" max="1036" width="7.28515625" style="43" customWidth="1"/>
    <col min="1037" max="1037" width="19.42578125" style="43" customWidth="1"/>
    <col min="1038" max="1038" width="22.42578125" style="43" customWidth="1"/>
    <col min="1039" max="1040" width="4.7109375" style="43" customWidth="1"/>
    <col min="1041" max="1041" width="4" style="43" customWidth="1"/>
    <col min="1042" max="1042" width="7.140625" style="43" customWidth="1"/>
    <col min="1043" max="1280" width="9.140625" style="43"/>
    <col min="1281" max="1281" width="5.28515625" style="43" customWidth="1"/>
    <col min="1282" max="1282" width="5" style="43" customWidth="1"/>
    <col min="1283" max="1283" width="5.42578125" style="43" customWidth="1"/>
    <col min="1284" max="1285" width="5.85546875" style="43" customWidth="1"/>
    <col min="1286" max="1286" width="7.42578125" style="43" customWidth="1"/>
    <col min="1287" max="1287" width="8" style="43" customWidth="1"/>
    <col min="1288" max="1288" width="8.140625" style="43" customWidth="1"/>
    <col min="1289" max="1290" width="7.85546875" style="43" customWidth="1"/>
    <col min="1291" max="1291" width="9.7109375" style="43" customWidth="1"/>
    <col min="1292" max="1292" width="7.28515625" style="43" customWidth="1"/>
    <col min="1293" max="1293" width="19.42578125" style="43" customWidth="1"/>
    <col min="1294" max="1294" width="22.42578125" style="43" customWidth="1"/>
    <col min="1295" max="1296" width="4.7109375" style="43" customWidth="1"/>
    <col min="1297" max="1297" width="4" style="43" customWidth="1"/>
    <col min="1298" max="1298" width="7.140625" style="43" customWidth="1"/>
    <col min="1299" max="1536" width="9.140625" style="43"/>
    <col min="1537" max="1537" width="5.28515625" style="43" customWidth="1"/>
    <col min="1538" max="1538" width="5" style="43" customWidth="1"/>
    <col min="1539" max="1539" width="5.42578125" style="43" customWidth="1"/>
    <col min="1540" max="1541" width="5.85546875" style="43" customWidth="1"/>
    <col min="1542" max="1542" width="7.42578125" style="43" customWidth="1"/>
    <col min="1543" max="1543" width="8" style="43" customWidth="1"/>
    <col min="1544" max="1544" width="8.140625" style="43" customWidth="1"/>
    <col min="1545" max="1546" width="7.85546875" style="43" customWidth="1"/>
    <col min="1547" max="1547" width="9.7109375" style="43" customWidth="1"/>
    <col min="1548" max="1548" width="7.28515625" style="43" customWidth="1"/>
    <col min="1549" max="1549" width="19.42578125" style="43" customWidth="1"/>
    <col min="1550" max="1550" width="22.42578125" style="43" customWidth="1"/>
    <col min="1551" max="1552" width="4.7109375" style="43" customWidth="1"/>
    <col min="1553" max="1553" width="4" style="43" customWidth="1"/>
    <col min="1554" max="1554" width="7.140625" style="43" customWidth="1"/>
    <col min="1555" max="1792" width="9.140625" style="43"/>
    <col min="1793" max="1793" width="5.28515625" style="43" customWidth="1"/>
    <col min="1794" max="1794" width="5" style="43" customWidth="1"/>
    <col min="1795" max="1795" width="5.42578125" style="43" customWidth="1"/>
    <col min="1796" max="1797" width="5.85546875" style="43" customWidth="1"/>
    <col min="1798" max="1798" width="7.42578125" style="43" customWidth="1"/>
    <col min="1799" max="1799" width="8" style="43" customWidth="1"/>
    <col min="1800" max="1800" width="8.140625" style="43" customWidth="1"/>
    <col min="1801" max="1802" width="7.85546875" style="43" customWidth="1"/>
    <col min="1803" max="1803" width="9.7109375" style="43" customWidth="1"/>
    <col min="1804" max="1804" width="7.28515625" style="43" customWidth="1"/>
    <col min="1805" max="1805" width="19.42578125" style="43" customWidth="1"/>
    <col min="1806" max="1806" width="22.42578125" style="43" customWidth="1"/>
    <col min="1807" max="1808" width="4.7109375" style="43" customWidth="1"/>
    <col min="1809" max="1809" width="4" style="43" customWidth="1"/>
    <col min="1810" max="1810" width="7.140625" style="43" customWidth="1"/>
    <col min="1811" max="2048" width="9.140625" style="43"/>
    <col min="2049" max="2049" width="5.28515625" style="43" customWidth="1"/>
    <col min="2050" max="2050" width="5" style="43" customWidth="1"/>
    <col min="2051" max="2051" width="5.42578125" style="43" customWidth="1"/>
    <col min="2052" max="2053" width="5.85546875" style="43" customWidth="1"/>
    <col min="2054" max="2054" width="7.42578125" style="43" customWidth="1"/>
    <col min="2055" max="2055" width="8" style="43" customWidth="1"/>
    <col min="2056" max="2056" width="8.140625" style="43" customWidth="1"/>
    <col min="2057" max="2058" width="7.85546875" style="43" customWidth="1"/>
    <col min="2059" max="2059" width="9.7109375" style="43" customWidth="1"/>
    <col min="2060" max="2060" width="7.28515625" style="43" customWidth="1"/>
    <col min="2061" max="2061" width="19.42578125" style="43" customWidth="1"/>
    <col min="2062" max="2062" width="22.42578125" style="43" customWidth="1"/>
    <col min="2063" max="2064" width="4.7109375" style="43" customWidth="1"/>
    <col min="2065" max="2065" width="4" style="43" customWidth="1"/>
    <col min="2066" max="2066" width="7.140625" style="43" customWidth="1"/>
    <col min="2067" max="2304" width="9.140625" style="43"/>
    <col min="2305" max="2305" width="5.28515625" style="43" customWidth="1"/>
    <col min="2306" max="2306" width="5" style="43" customWidth="1"/>
    <col min="2307" max="2307" width="5.42578125" style="43" customWidth="1"/>
    <col min="2308" max="2309" width="5.85546875" style="43" customWidth="1"/>
    <col min="2310" max="2310" width="7.42578125" style="43" customWidth="1"/>
    <col min="2311" max="2311" width="8" style="43" customWidth="1"/>
    <col min="2312" max="2312" width="8.140625" style="43" customWidth="1"/>
    <col min="2313" max="2314" width="7.85546875" style="43" customWidth="1"/>
    <col min="2315" max="2315" width="9.7109375" style="43" customWidth="1"/>
    <col min="2316" max="2316" width="7.28515625" style="43" customWidth="1"/>
    <col min="2317" max="2317" width="19.42578125" style="43" customWidth="1"/>
    <col min="2318" max="2318" width="22.42578125" style="43" customWidth="1"/>
    <col min="2319" max="2320" width="4.7109375" style="43" customWidth="1"/>
    <col min="2321" max="2321" width="4" style="43" customWidth="1"/>
    <col min="2322" max="2322" width="7.140625" style="43" customWidth="1"/>
    <col min="2323" max="2560" width="9.140625" style="43"/>
    <col min="2561" max="2561" width="5.28515625" style="43" customWidth="1"/>
    <col min="2562" max="2562" width="5" style="43" customWidth="1"/>
    <col min="2563" max="2563" width="5.42578125" style="43" customWidth="1"/>
    <col min="2564" max="2565" width="5.85546875" style="43" customWidth="1"/>
    <col min="2566" max="2566" width="7.42578125" style="43" customWidth="1"/>
    <col min="2567" max="2567" width="8" style="43" customWidth="1"/>
    <col min="2568" max="2568" width="8.140625" style="43" customWidth="1"/>
    <col min="2569" max="2570" width="7.85546875" style="43" customWidth="1"/>
    <col min="2571" max="2571" width="9.7109375" style="43" customWidth="1"/>
    <col min="2572" max="2572" width="7.28515625" style="43" customWidth="1"/>
    <col min="2573" max="2573" width="19.42578125" style="43" customWidth="1"/>
    <col min="2574" max="2574" width="22.42578125" style="43" customWidth="1"/>
    <col min="2575" max="2576" width="4.7109375" style="43" customWidth="1"/>
    <col min="2577" max="2577" width="4" style="43" customWidth="1"/>
    <col min="2578" max="2578" width="7.140625" style="43" customWidth="1"/>
    <col min="2579" max="2816" width="9.140625" style="43"/>
    <col min="2817" max="2817" width="5.28515625" style="43" customWidth="1"/>
    <col min="2818" max="2818" width="5" style="43" customWidth="1"/>
    <col min="2819" max="2819" width="5.42578125" style="43" customWidth="1"/>
    <col min="2820" max="2821" width="5.85546875" style="43" customWidth="1"/>
    <col min="2822" max="2822" width="7.42578125" style="43" customWidth="1"/>
    <col min="2823" max="2823" width="8" style="43" customWidth="1"/>
    <col min="2824" max="2824" width="8.140625" style="43" customWidth="1"/>
    <col min="2825" max="2826" width="7.85546875" style="43" customWidth="1"/>
    <col min="2827" max="2827" width="9.7109375" style="43" customWidth="1"/>
    <col min="2828" max="2828" width="7.28515625" style="43" customWidth="1"/>
    <col min="2829" max="2829" width="19.42578125" style="43" customWidth="1"/>
    <col min="2830" max="2830" width="22.42578125" style="43" customWidth="1"/>
    <col min="2831" max="2832" width="4.7109375" style="43" customWidth="1"/>
    <col min="2833" max="2833" width="4" style="43" customWidth="1"/>
    <col min="2834" max="2834" width="7.140625" style="43" customWidth="1"/>
    <col min="2835" max="3072" width="9.140625" style="43"/>
    <col min="3073" max="3073" width="5.28515625" style="43" customWidth="1"/>
    <col min="3074" max="3074" width="5" style="43" customWidth="1"/>
    <col min="3075" max="3075" width="5.42578125" style="43" customWidth="1"/>
    <col min="3076" max="3077" width="5.85546875" style="43" customWidth="1"/>
    <col min="3078" max="3078" width="7.42578125" style="43" customWidth="1"/>
    <col min="3079" max="3079" width="8" style="43" customWidth="1"/>
    <col min="3080" max="3080" width="8.140625" style="43" customWidth="1"/>
    <col min="3081" max="3082" width="7.85546875" style="43" customWidth="1"/>
    <col min="3083" max="3083" width="9.7109375" style="43" customWidth="1"/>
    <col min="3084" max="3084" width="7.28515625" style="43" customWidth="1"/>
    <col min="3085" max="3085" width="19.42578125" style="43" customWidth="1"/>
    <col min="3086" max="3086" width="22.42578125" style="43" customWidth="1"/>
    <col min="3087" max="3088" width="4.7109375" style="43" customWidth="1"/>
    <col min="3089" max="3089" width="4" style="43" customWidth="1"/>
    <col min="3090" max="3090" width="7.140625" style="43" customWidth="1"/>
    <col min="3091" max="3328" width="9.140625" style="43"/>
    <col min="3329" max="3329" width="5.28515625" style="43" customWidth="1"/>
    <col min="3330" max="3330" width="5" style="43" customWidth="1"/>
    <col min="3331" max="3331" width="5.42578125" style="43" customWidth="1"/>
    <col min="3332" max="3333" width="5.85546875" style="43" customWidth="1"/>
    <col min="3334" max="3334" width="7.42578125" style="43" customWidth="1"/>
    <col min="3335" max="3335" width="8" style="43" customWidth="1"/>
    <col min="3336" max="3336" width="8.140625" style="43" customWidth="1"/>
    <col min="3337" max="3338" width="7.85546875" style="43" customWidth="1"/>
    <col min="3339" max="3339" width="9.7109375" style="43" customWidth="1"/>
    <col min="3340" max="3340" width="7.28515625" style="43" customWidth="1"/>
    <col min="3341" max="3341" width="19.42578125" style="43" customWidth="1"/>
    <col min="3342" max="3342" width="22.42578125" style="43" customWidth="1"/>
    <col min="3343" max="3344" width="4.7109375" style="43" customWidth="1"/>
    <col min="3345" max="3345" width="4" style="43" customWidth="1"/>
    <col min="3346" max="3346" width="7.140625" style="43" customWidth="1"/>
    <col min="3347" max="3584" width="9.140625" style="43"/>
    <col min="3585" max="3585" width="5.28515625" style="43" customWidth="1"/>
    <col min="3586" max="3586" width="5" style="43" customWidth="1"/>
    <col min="3587" max="3587" width="5.42578125" style="43" customWidth="1"/>
    <col min="3588" max="3589" width="5.85546875" style="43" customWidth="1"/>
    <col min="3590" max="3590" width="7.42578125" style="43" customWidth="1"/>
    <col min="3591" max="3591" width="8" style="43" customWidth="1"/>
    <col min="3592" max="3592" width="8.140625" style="43" customWidth="1"/>
    <col min="3593" max="3594" width="7.85546875" style="43" customWidth="1"/>
    <col min="3595" max="3595" width="9.7109375" style="43" customWidth="1"/>
    <col min="3596" max="3596" width="7.28515625" style="43" customWidth="1"/>
    <col min="3597" max="3597" width="19.42578125" style="43" customWidth="1"/>
    <col min="3598" max="3598" width="22.42578125" style="43" customWidth="1"/>
    <col min="3599" max="3600" width="4.7109375" style="43" customWidth="1"/>
    <col min="3601" max="3601" width="4" style="43" customWidth="1"/>
    <col min="3602" max="3602" width="7.140625" style="43" customWidth="1"/>
    <col min="3603" max="3840" width="9.140625" style="43"/>
    <col min="3841" max="3841" width="5.28515625" style="43" customWidth="1"/>
    <col min="3842" max="3842" width="5" style="43" customWidth="1"/>
    <col min="3843" max="3843" width="5.42578125" style="43" customWidth="1"/>
    <col min="3844" max="3845" width="5.85546875" style="43" customWidth="1"/>
    <col min="3846" max="3846" width="7.42578125" style="43" customWidth="1"/>
    <col min="3847" max="3847" width="8" style="43" customWidth="1"/>
    <col min="3848" max="3848" width="8.140625" style="43" customWidth="1"/>
    <col min="3849" max="3850" width="7.85546875" style="43" customWidth="1"/>
    <col min="3851" max="3851" width="9.7109375" style="43" customWidth="1"/>
    <col min="3852" max="3852" width="7.28515625" style="43" customWidth="1"/>
    <col min="3853" max="3853" width="19.42578125" style="43" customWidth="1"/>
    <col min="3854" max="3854" width="22.42578125" style="43" customWidth="1"/>
    <col min="3855" max="3856" width="4.7109375" style="43" customWidth="1"/>
    <col min="3857" max="3857" width="4" style="43" customWidth="1"/>
    <col min="3858" max="3858" width="7.140625" style="43" customWidth="1"/>
    <col min="3859" max="4096" width="9.140625" style="43"/>
    <col min="4097" max="4097" width="5.28515625" style="43" customWidth="1"/>
    <col min="4098" max="4098" width="5" style="43" customWidth="1"/>
    <col min="4099" max="4099" width="5.42578125" style="43" customWidth="1"/>
    <col min="4100" max="4101" width="5.85546875" style="43" customWidth="1"/>
    <col min="4102" max="4102" width="7.42578125" style="43" customWidth="1"/>
    <col min="4103" max="4103" width="8" style="43" customWidth="1"/>
    <col min="4104" max="4104" width="8.140625" style="43" customWidth="1"/>
    <col min="4105" max="4106" width="7.85546875" style="43" customWidth="1"/>
    <col min="4107" max="4107" width="9.7109375" style="43" customWidth="1"/>
    <col min="4108" max="4108" width="7.28515625" style="43" customWidth="1"/>
    <col min="4109" max="4109" width="19.42578125" style="43" customWidth="1"/>
    <col min="4110" max="4110" width="22.42578125" style="43" customWidth="1"/>
    <col min="4111" max="4112" width="4.7109375" style="43" customWidth="1"/>
    <col min="4113" max="4113" width="4" style="43" customWidth="1"/>
    <col min="4114" max="4114" width="7.140625" style="43" customWidth="1"/>
    <col min="4115" max="4352" width="9.140625" style="43"/>
    <col min="4353" max="4353" width="5.28515625" style="43" customWidth="1"/>
    <col min="4354" max="4354" width="5" style="43" customWidth="1"/>
    <col min="4355" max="4355" width="5.42578125" style="43" customWidth="1"/>
    <col min="4356" max="4357" width="5.85546875" style="43" customWidth="1"/>
    <col min="4358" max="4358" width="7.42578125" style="43" customWidth="1"/>
    <col min="4359" max="4359" width="8" style="43" customWidth="1"/>
    <col min="4360" max="4360" width="8.140625" style="43" customWidth="1"/>
    <col min="4361" max="4362" width="7.85546875" style="43" customWidth="1"/>
    <col min="4363" max="4363" width="9.7109375" style="43" customWidth="1"/>
    <col min="4364" max="4364" width="7.28515625" style="43" customWidth="1"/>
    <col min="4365" max="4365" width="19.42578125" style="43" customWidth="1"/>
    <col min="4366" max="4366" width="22.42578125" style="43" customWidth="1"/>
    <col min="4367" max="4368" width="4.7109375" style="43" customWidth="1"/>
    <col min="4369" max="4369" width="4" style="43" customWidth="1"/>
    <col min="4370" max="4370" width="7.140625" style="43" customWidth="1"/>
    <col min="4371" max="4608" width="9.140625" style="43"/>
    <col min="4609" max="4609" width="5.28515625" style="43" customWidth="1"/>
    <col min="4610" max="4610" width="5" style="43" customWidth="1"/>
    <col min="4611" max="4611" width="5.42578125" style="43" customWidth="1"/>
    <col min="4612" max="4613" width="5.85546875" style="43" customWidth="1"/>
    <col min="4614" max="4614" width="7.42578125" style="43" customWidth="1"/>
    <col min="4615" max="4615" width="8" style="43" customWidth="1"/>
    <col min="4616" max="4616" width="8.140625" style="43" customWidth="1"/>
    <col min="4617" max="4618" width="7.85546875" style="43" customWidth="1"/>
    <col min="4619" max="4619" width="9.7109375" style="43" customWidth="1"/>
    <col min="4620" max="4620" width="7.28515625" style="43" customWidth="1"/>
    <col min="4621" max="4621" width="19.42578125" style="43" customWidth="1"/>
    <col min="4622" max="4622" width="22.42578125" style="43" customWidth="1"/>
    <col min="4623" max="4624" width="4.7109375" style="43" customWidth="1"/>
    <col min="4625" max="4625" width="4" style="43" customWidth="1"/>
    <col min="4626" max="4626" width="7.140625" style="43" customWidth="1"/>
    <col min="4627" max="4864" width="9.140625" style="43"/>
    <col min="4865" max="4865" width="5.28515625" style="43" customWidth="1"/>
    <col min="4866" max="4866" width="5" style="43" customWidth="1"/>
    <col min="4867" max="4867" width="5.42578125" style="43" customWidth="1"/>
    <col min="4868" max="4869" width="5.85546875" style="43" customWidth="1"/>
    <col min="4870" max="4870" width="7.42578125" style="43" customWidth="1"/>
    <col min="4871" max="4871" width="8" style="43" customWidth="1"/>
    <col min="4872" max="4872" width="8.140625" style="43" customWidth="1"/>
    <col min="4873" max="4874" width="7.85546875" style="43" customWidth="1"/>
    <col min="4875" max="4875" width="9.7109375" style="43" customWidth="1"/>
    <col min="4876" max="4876" width="7.28515625" style="43" customWidth="1"/>
    <col min="4877" max="4877" width="19.42578125" style="43" customWidth="1"/>
    <col min="4878" max="4878" width="22.42578125" style="43" customWidth="1"/>
    <col min="4879" max="4880" width="4.7109375" style="43" customWidth="1"/>
    <col min="4881" max="4881" width="4" style="43" customWidth="1"/>
    <col min="4882" max="4882" width="7.140625" style="43" customWidth="1"/>
    <col min="4883" max="5120" width="9.140625" style="43"/>
    <col min="5121" max="5121" width="5.28515625" style="43" customWidth="1"/>
    <col min="5122" max="5122" width="5" style="43" customWidth="1"/>
    <col min="5123" max="5123" width="5.42578125" style="43" customWidth="1"/>
    <col min="5124" max="5125" width="5.85546875" style="43" customWidth="1"/>
    <col min="5126" max="5126" width="7.42578125" style="43" customWidth="1"/>
    <col min="5127" max="5127" width="8" style="43" customWidth="1"/>
    <col min="5128" max="5128" width="8.140625" style="43" customWidth="1"/>
    <col min="5129" max="5130" width="7.85546875" style="43" customWidth="1"/>
    <col min="5131" max="5131" width="9.7109375" style="43" customWidth="1"/>
    <col min="5132" max="5132" width="7.28515625" style="43" customWidth="1"/>
    <col min="5133" max="5133" width="19.42578125" style="43" customWidth="1"/>
    <col min="5134" max="5134" width="22.42578125" style="43" customWidth="1"/>
    <col min="5135" max="5136" width="4.7109375" style="43" customWidth="1"/>
    <col min="5137" max="5137" width="4" style="43" customWidth="1"/>
    <col min="5138" max="5138" width="7.140625" style="43" customWidth="1"/>
    <col min="5139" max="5376" width="9.140625" style="43"/>
    <col min="5377" max="5377" width="5.28515625" style="43" customWidth="1"/>
    <col min="5378" max="5378" width="5" style="43" customWidth="1"/>
    <col min="5379" max="5379" width="5.42578125" style="43" customWidth="1"/>
    <col min="5380" max="5381" width="5.85546875" style="43" customWidth="1"/>
    <col min="5382" max="5382" width="7.42578125" style="43" customWidth="1"/>
    <col min="5383" max="5383" width="8" style="43" customWidth="1"/>
    <col min="5384" max="5384" width="8.140625" style="43" customWidth="1"/>
    <col min="5385" max="5386" width="7.85546875" style="43" customWidth="1"/>
    <col min="5387" max="5387" width="9.7109375" style="43" customWidth="1"/>
    <col min="5388" max="5388" width="7.28515625" style="43" customWidth="1"/>
    <col min="5389" max="5389" width="19.42578125" style="43" customWidth="1"/>
    <col min="5390" max="5390" width="22.42578125" style="43" customWidth="1"/>
    <col min="5391" max="5392" width="4.7109375" style="43" customWidth="1"/>
    <col min="5393" max="5393" width="4" style="43" customWidth="1"/>
    <col min="5394" max="5394" width="7.140625" style="43" customWidth="1"/>
    <col min="5395" max="5632" width="9.140625" style="43"/>
    <col min="5633" max="5633" width="5.28515625" style="43" customWidth="1"/>
    <col min="5634" max="5634" width="5" style="43" customWidth="1"/>
    <col min="5635" max="5635" width="5.42578125" style="43" customWidth="1"/>
    <col min="5636" max="5637" width="5.85546875" style="43" customWidth="1"/>
    <col min="5638" max="5638" width="7.42578125" style="43" customWidth="1"/>
    <col min="5639" max="5639" width="8" style="43" customWidth="1"/>
    <col min="5640" max="5640" width="8.140625" style="43" customWidth="1"/>
    <col min="5641" max="5642" width="7.85546875" style="43" customWidth="1"/>
    <col min="5643" max="5643" width="9.7109375" style="43" customWidth="1"/>
    <col min="5644" max="5644" width="7.28515625" style="43" customWidth="1"/>
    <col min="5645" max="5645" width="19.42578125" style="43" customWidth="1"/>
    <col min="5646" max="5646" width="22.42578125" style="43" customWidth="1"/>
    <col min="5647" max="5648" width="4.7109375" style="43" customWidth="1"/>
    <col min="5649" max="5649" width="4" style="43" customWidth="1"/>
    <col min="5650" max="5650" width="7.140625" style="43" customWidth="1"/>
    <col min="5651" max="5888" width="9.140625" style="43"/>
    <col min="5889" max="5889" width="5.28515625" style="43" customWidth="1"/>
    <col min="5890" max="5890" width="5" style="43" customWidth="1"/>
    <col min="5891" max="5891" width="5.42578125" style="43" customWidth="1"/>
    <col min="5892" max="5893" width="5.85546875" style="43" customWidth="1"/>
    <col min="5894" max="5894" width="7.42578125" style="43" customWidth="1"/>
    <col min="5895" max="5895" width="8" style="43" customWidth="1"/>
    <col min="5896" max="5896" width="8.140625" style="43" customWidth="1"/>
    <col min="5897" max="5898" width="7.85546875" style="43" customWidth="1"/>
    <col min="5899" max="5899" width="9.7109375" style="43" customWidth="1"/>
    <col min="5900" max="5900" width="7.28515625" style="43" customWidth="1"/>
    <col min="5901" max="5901" width="19.42578125" style="43" customWidth="1"/>
    <col min="5902" max="5902" width="22.42578125" style="43" customWidth="1"/>
    <col min="5903" max="5904" width="4.7109375" style="43" customWidth="1"/>
    <col min="5905" max="5905" width="4" style="43" customWidth="1"/>
    <col min="5906" max="5906" width="7.140625" style="43" customWidth="1"/>
    <col min="5907" max="6144" width="9.140625" style="43"/>
    <col min="6145" max="6145" width="5.28515625" style="43" customWidth="1"/>
    <col min="6146" max="6146" width="5" style="43" customWidth="1"/>
    <col min="6147" max="6147" width="5.42578125" style="43" customWidth="1"/>
    <col min="6148" max="6149" width="5.85546875" style="43" customWidth="1"/>
    <col min="6150" max="6150" width="7.42578125" style="43" customWidth="1"/>
    <col min="6151" max="6151" width="8" style="43" customWidth="1"/>
    <col min="6152" max="6152" width="8.140625" style="43" customWidth="1"/>
    <col min="6153" max="6154" width="7.85546875" style="43" customWidth="1"/>
    <col min="6155" max="6155" width="9.7109375" style="43" customWidth="1"/>
    <col min="6156" max="6156" width="7.28515625" style="43" customWidth="1"/>
    <col min="6157" max="6157" width="19.42578125" style="43" customWidth="1"/>
    <col min="6158" max="6158" width="22.42578125" style="43" customWidth="1"/>
    <col min="6159" max="6160" width="4.7109375" style="43" customWidth="1"/>
    <col min="6161" max="6161" width="4" style="43" customWidth="1"/>
    <col min="6162" max="6162" width="7.140625" style="43" customWidth="1"/>
    <col min="6163" max="6400" width="9.140625" style="43"/>
    <col min="6401" max="6401" width="5.28515625" style="43" customWidth="1"/>
    <col min="6402" max="6402" width="5" style="43" customWidth="1"/>
    <col min="6403" max="6403" width="5.42578125" style="43" customWidth="1"/>
    <col min="6404" max="6405" width="5.85546875" style="43" customWidth="1"/>
    <col min="6406" max="6406" width="7.42578125" style="43" customWidth="1"/>
    <col min="6407" max="6407" width="8" style="43" customWidth="1"/>
    <col min="6408" max="6408" width="8.140625" style="43" customWidth="1"/>
    <col min="6409" max="6410" width="7.85546875" style="43" customWidth="1"/>
    <col min="6411" max="6411" width="9.7109375" style="43" customWidth="1"/>
    <col min="6412" max="6412" width="7.28515625" style="43" customWidth="1"/>
    <col min="6413" max="6413" width="19.42578125" style="43" customWidth="1"/>
    <col min="6414" max="6414" width="22.42578125" style="43" customWidth="1"/>
    <col min="6415" max="6416" width="4.7109375" style="43" customWidth="1"/>
    <col min="6417" max="6417" width="4" style="43" customWidth="1"/>
    <col min="6418" max="6418" width="7.140625" style="43" customWidth="1"/>
    <col min="6419" max="6656" width="9.140625" style="43"/>
    <col min="6657" max="6657" width="5.28515625" style="43" customWidth="1"/>
    <col min="6658" max="6658" width="5" style="43" customWidth="1"/>
    <col min="6659" max="6659" width="5.42578125" style="43" customWidth="1"/>
    <col min="6660" max="6661" width="5.85546875" style="43" customWidth="1"/>
    <col min="6662" max="6662" width="7.42578125" style="43" customWidth="1"/>
    <col min="6663" max="6663" width="8" style="43" customWidth="1"/>
    <col min="6664" max="6664" width="8.140625" style="43" customWidth="1"/>
    <col min="6665" max="6666" width="7.85546875" style="43" customWidth="1"/>
    <col min="6667" max="6667" width="9.7109375" style="43" customWidth="1"/>
    <col min="6668" max="6668" width="7.28515625" style="43" customWidth="1"/>
    <col min="6669" max="6669" width="19.42578125" style="43" customWidth="1"/>
    <col min="6670" max="6670" width="22.42578125" style="43" customWidth="1"/>
    <col min="6671" max="6672" width="4.7109375" style="43" customWidth="1"/>
    <col min="6673" max="6673" width="4" style="43" customWidth="1"/>
    <col min="6674" max="6674" width="7.140625" style="43" customWidth="1"/>
    <col min="6675" max="6912" width="9.140625" style="43"/>
    <col min="6913" max="6913" width="5.28515625" style="43" customWidth="1"/>
    <col min="6914" max="6914" width="5" style="43" customWidth="1"/>
    <col min="6915" max="6915" width="5.42578125" style="43" customWidth="1"/>
    <col min="6916" max="6917" width="5.85546875" style="43" customWidth="1"/>
    <col min="6918" max="6918" width="7.42578125" style="43" customWidth="1"/>
    <col min="6919" max="6919" width="8" style="43" customWidth="1"/>
    <col min="6920" max="6920" width="8.140625" style="43" customWidth="1"/>
    <col min="6921" max="6922" width="7.85546875" style="43" customWidth="1"/>
    <col min="6923" max="6923" width="9.7109375" style="43" customWidth="1"/>
    <col min="6924" max="6924" width="7.28515625" style="43" customWidth="1"/>
    <col min="6925" max="6925" width="19.42578125" style="43" customWidth="1"/>
    <col min="6926" max="6926" width="22.42578125" style="43" customWidth="1"/>
    <col min="6927" max="6928" width="4.7109375" style="43" customWidth="1"/>
    <col min="6929" max="6929" width="4" style="43" customWidth="1"/>
    <col min="6930" max="6930" width="7.140625" style="43" customWidth="1"/>
    <col min="6931" max="7168" width="9.140625" style="43"/>
    <col min="7169" max="7169" width="5.28515625" style="43" customWidth="1"/>
    <col min="7170" max="7170" width="5" style="43" customWidth="1"/>
    <col min="7171" max="7171" width="5.42578125" style="43" customWidth="1"/>
    <col min="7172" max="7173" width="5.85546875" style="43" customWidth="1"/>
    <col min="7174" max="7174" width="7.42578125" style="43" customWidth="1"/>
    <col min="7175" max="7175" width="8" style="43" customWidth="1"/>
    <col min="7176" max="7176" width="8.140625" style="43" customWidth="1"/>
    <col min="7177" max="7178" width="7.85546875" style="43" customWidth="1"/>
    <col min="7179" max="7179" width="9.7109375" style="43" customWidth="1"/>
    <col min="7180" max="7180" width="7.28515625" style="43" customWidth="1"/>
    <col min="7181" max="7181" width="19.42578125" style="43" customWidth="1"/>
    <col min="7182" max="7182" width="22.42578125" style="43" customWidth="1"/>
    <col min="7183" max="7184" width="4.7109375" style="43" customWidth="1"/>
    <col min="7185" max="7185" width="4" style="43" customWidth="1"/>
    <col min="7186" max="7186" width="7.140625" style="43" customWidth="1"/>
    <col min="7187" max="7424" width="9.140625" style="43"/>
    <col min="7425" max="7425" width="5.28515625" style="43" customWidth="1"/>
    <col min="7426" max="7426" width="5" style="43" customWidth="1"/>
    <col min="7427" max="7427" width="5.42578125" style="43" customWidth="1"/>
    <col min="7428" max="7429" width="5.85546875" style="43" customWidth="1"/>
    <col min="7430" max="7430" width="7.42578125" style="43" customWidth="1"/>
    <col min="7431" max="7431" width="8" style="43" customWidth="1"/>
    <col min="7432" max="7432" width="8.140625" style="43" customWidth="1"/>
    <col min="7433" max="7434" width="7.85546875" style="43" customWidth="1"/>
    <col min="7435" max="7435" width="9.7109375" style="43" customWidth="1"/>
    <col min="7436" max="7436" width="7.28515625" style="43" customWidth="1"/>
    <col min="7437" max="7437" width="19.42578125" style="43" customWidth="1"/>
    <col min="7438" max="7438" width="22.42578125" style="43" customWidth="1"/>
    <col min="7439" max="7440" width="4.7109375" style="43" customWidth="1"/>
    <col min="7441" max="7441" width="4" style="43" customWidth="1"/>
    <col min="7442" max="7442" width="7.140625" style="43" customWidth="1"/>
    <col min="7443" max="7680" width="9.140625" style="43"/>
    <col min="7681" max="7681" width="5.28515625" style="43" customWidth="1"/>
    <col min="7682" max="7682" width="5" style="43" customWidth="1"/>
    <col min="7683" max="7683" width="5.42578125" style="43" customWidth="1"/>
    <col min="7684" max="7685" width="5.85546875" style="43" customWidth="1"/>
    <col min="7686" max="7686" width="7.42578125" style="43" customWidth="1"/>
    <col min="7687" max="7687" width="8" style="43" customWidth="1"/>
    <col min="7688" max="7688" width="8.140625" style="43" customWidth="1"/>
    <col min="7689" max="7690" width="7.85546875" style="43" customWidth="1"/>
    <col min="7691" max="7691" width="9.7109375" style="43" customWidth="1"/>
    <col min="7692" max="7692" width="7.28515625" style="43" customWidth="1"/>
    <col min="7693" max="7693" width="19.42578125" style="43" customWidth="1"/>
    <col min="7694" max="7694" width="22.42578125" style="43" customWidth="1"/>
    <col min="7695" max="7696" width="4.7109375" style="43" customWidth="1"/>
    <col min="7697" max="7697" width="4" style="43" customWidth="1"/>
    <col min="7698" max="7698" width="7.140625" style="43" customWidth="1"/>
    <col min="7699" max="7936" width="9.140625" style="43"/>
    <col min="7937" max="7937" width="5.28515625" style="43" customWidth="1"/>
    <col min="7938" max="7938" width="5" style="43" customWidth="1"/>
    <col min="7939" max="7939" width="5.42578125" style="43" customWidth="1"/>
    <col min="7940" max="7941" width="5.85546875" style="43" customWidth="1"/>
    <col min="7942" max="7942" width="7.42578125" style="43" customWidth="1"/>
    <col min="7943" max="7943" width="8" style="43" customWidth="1"/>
    <col min="7944" max="7944" width="8.140625" style="43" customWidth="1"/>
    <col min="7945" max="7946" width="7.85546875" style="43" customWidth="1"/>
    <col min="7947" max="7947" width="9.7109375" style="43" customWidth="1"/>
    <col min="7948" max="7948" width="7.28515625" style="43" customWidth="1"/>
    <col min="7949" max="7949" width="19.42578125" style="43" customWidth="1"/>
    <col min="7950" max="7950" width="22.42578125" style="43" customWidth="1"/>
    <col min="7951" max="7952" width="4.7109375" style="43" customWidth="1"/>
    <col min="7953" max="7953" width="4" style="43" customWidth="1"/>
    <col min="7954" max="7954" width="7.140625" style="43" customWidth="1"/>
    <col min="7955" max="8192" width="9.140625" style="43"/>
    <col min="8193" max="8193" width="5.28515625" style="43" customWidth="1"/>
    <col min="8194" max="8194" width="5" style="43" customWidth="1"/>
    <col min="8195" max="8195" width="5.42578125" style="43" customWidth="1"/>
    <col min="8196" max="8197" width="5.85546875" style="43" customWidth="1"/>
    <col min="8198" max="8198" width="7.42578125" style="43" customWidth="1"/>
    <col min="8199" max="8199" width="8" style="43" customWidth="1"/>
    <col min="8200" max="8200" width="8.140625" style="43" customWidth="1"/>
    <col min="8201" max="8202" width="7.85546875" style="43" customWidth="1"/>
    <col min="8203" max="8203" width="9.7109375" style="43" customWidth="1"/>
    <col min="8204" max="8204" width="7.28515625" style="43" customWidth="1"/>
    <col min="8205" max="8205" width="19.42578125" style="43" customWidth="1"/>
    <col min="8206" max="8206" width="22.42578125" style="43" customWidth="1"/>
    <col min="8207" max="8208" width="4.7109375" style="43" customWidth="1"/>
    <col min="8209" max="8209" width="4" style="43" customWidth="1"/>
    <col min="8210" max="8210" width="7.140625" style="43" customWidth="1"/>
    <col min="8211" max="8448" width="9.140625" style="43"/>
    <col min="8449" max="8449" width="5.28515625" style="43" customWidth="1"/>
    <col min="8450" max="8450" width="5" style="43" customWidth="1"/>
    <col min="8451" max="8451" width="5.42578125" style="43" customWidth="1"/>
    <col min="8452" max="8453" width="5.85546875" style="43" customWidth="1"/>
    <col min="8454" max="8454" width="7.42578125" style="43" customWidth="1"/>
    <col min="8455" max="8455" width="8" style="43" customWidth="1"/>
    <col min="8456" max="8456" width="8.140625" style="43" customWidth="1"/>
    <col min="8457" max="8458" width="7.85546875" style="43" customWidth="1"/>
    <col min="8459" max="8459" width="9.7109375" style="43" customWidth="1"/>
    <col min="8460" max="8460" width="7.28515625" style="43" customWidth="1"/>
    <col min="8461" max="8461" width="19.42578125" style="43" customWidth="1"/>
    <col min="8462" max="8462" width="22.42578125" style="43" customWidth="1"/>
    <col min="8463" max="8464" width="4.7109375" style="43" customWidth="1"/>
    <col min="8465" max="8465" width="4" style="43" customWidth="1"/>
    <col min="8466" max="8466" width="7.140625" style="43" customWidth="1"/>
    <col min="8467" max="8704" width="9.140625" style="43"/>
    <col min="8705" max="8705" width="5.28515625" style="43" customWidth="1"/>
    <col min="8706" max="8706" width="5" style="43" customWidth="1"/>
    <col min="8707" max="8707" width="5.42578125" style="43" customWidth="1"/>
    <col min="8708" max="8709" width="5.85546875" style="43" customWidth="1"/>
    <col min="8710" max="8710" width="7.42578125" style="43" customWidth="1"/>
    <col min="8711" max="8711" width="8" style="43" customWidth="1"/>
    <col min="8712" max="8712" width="8.140625" style="43" customWidth="1"/>
    <col min="8713" max="8714" width="7.85546875" style="43" customWidth="1"/>
    <col min="8715" max="8715" width="9.7109375" style="43" customWidth="1"/>
    <col min="8716" max="8716" width="7.28515625" style="43" customWidth="1"/>
    <col min="8717" max="8717" width="19.42578125" style="43" customWidth="1"/>
    <col min="8718" max="8718" width="22.42578125" style="43" customWidth="1"/>
    <col min="8719" max="8720" width="4.7109375" style="43" customWidth="1"/>
    <col min="8721" max="8721" width="4" style="43" customWidth="1"/>
    <col min="8722" max="8722" width="7.140625" style="43" customWidth="1"/>
    <col min="8723" max="8960" width="9.140625" style="43"/>
    <col min="8961" max="8961" width="5.28515625" style="43" customWidth="1"/>
    <col min="8962" max="8962" width="5" style="43" customWidth="1"/>
    <col min="8963" max="8963" width="5.42578125" style="43" customWidth="1"/>
    <col min="8964" max="8965" width="5.85546875" style="43" customWidth="1"/>
    <col min="8966" max="8966" width="7.42578125" style="43" customWidth="1"/>
    <col min="8967" max="8967" width="8" style="43" customWidth="1"/>
    <col min="8968" max="8968" width="8.140625" style="43" customWidth="1"/>
    <col min="8969" max="8970" width="7.85546875" style="43" customWidth="1"/>
    <col min="8971" max="8971" width="9.7109375" style="43" customWidth="1"/>
    <col min="8972" max="8972" width="7.28515625" style="43" customWidth="1"/>
    <col min="8973" max="8973" width="19.42578125" style="43" customWidth="1"/>
    <col min="8974" max="8974" width="22.42578125" style="43" customWidth="1"/>
    <col min="8975" max="8976" width="4.7109375" style="43" customWidth="1"/>
    <col min="8977" max="8977" width="4" style="43" customWidth="1"/>
    <col min="8978" max="8978" width="7.140625" style="43" customWidth="1"/>
    <col min="8979" max="9216" width="9.140625" style="43"/>
    <col min="9217" max="9217" width="5.28515625" style="43" customWidth="1"/>
    <col min="9218" max="9218" width="5" style="43" customWidth="1"/>
    <col min="9219" max="9219" width="5.42578125" style="43" customWidth="1"/>
    <col min="9220" max="9221" width="5.85546875" style="43" customWidth="1"/>
    <col min="9222" max="9222" width="7.42578125" style="43" customWidth="1"/>
    <col min="9223" max="9223" width="8" style="43" customWidth="1"/>
    <col min="9224" max="9224" width="8.140625" style="43" customWidth="1"/>
    <col min="9225" max="9226" width="7.85546875" style="43" customWidth="1"/>
    <col min="9227" max="9227" width="9.7109375" style="43" customWidth="1"/>
    <col min="9228" max="9228" width="7.28515625" style="43" customWidth="1"/>
    <col min="9229" max="9229" width="19.42578125" style="43" customWidth="1"/>
    <col min="9230" max="9230" width="22.42578125" style="43" customWidth="1"/>
    <col min="9231" max="9232" width="4.7109375" style="43" customWidth="1"/>
    <col min="9233" max="9233" width="4" style="43" customWidth="1"/>
    <col min="9234" max="9234" width="7.140625" style="43" customWidth="1"/>
    <col min="9235" max="9472" width="9.140625" style="43"/>
    <col min="9473" max="9473" width="5.28515625" style="43" customWidth="1"/>
    <col min="9474" max="9474" width="5" style="43" customWidth="1"/>
    <col min="9475" max="9475" width="5.42578125" style="43" customWidth="1"/>
    <col min="9476" max="9477" width="5.85546875" style="43" customWidth="1"/>
    <col min="9478" max="9478" width="7.42578125" style="43" customWidth="1"/>
    <col min="9479" max="9479" width="8" style="43" customWidth="1"/>
    <col min="9480" max="9480" width="8.140625" style="43" customWidth="1"/>
    <col min="9481" max="9482" width="7.85546875" style="43" customWidth="1"/>
    <col min="9483" max="9483" width="9.7109375" style="43" customWidth="1"/>
    <col min="9484" max="9484" width="7.28515625" style="43" customWidth="1"/>
    <col min="9485" max="9485" width="19.42578125" style="43" customWidth="1"/>
    <col min="9486" max="9486" width="22.42578125" style="43" customWidth="1"/>
    <col min="9487" max="9488" width="4.7109375" style="43" customWidth="1"/>
    <col min="9489" max="9489" width="4" style="43" customWidth="1"/>
    <col min="9490" max="9490" width="7.140625" style="43" customWidth="1"/>
    <col min="9491" max="9728" width="9.140625" style="43"/>
    <col min="9729" max="9729" width="5.28515625" style="43" customWidth="1"/>
    <col min="9730" max="9730" width="5" style="43" customWidth="1"/>
    <col min="9731" max="9731" width="5.42578125" style="43" customWidth="1"/>
    <col min="9732" max="9733" width="5.85546875" style="43" customWidth="1"/>
    <col min="9734" max="9734" width="7.42578125" style="43" customWidth="1"/>
    <col min="9735" max="9735" width="8" style="43" customWidth="1"/>
    <col min="9736" max="9736" width="8.140625" style="43" customWidth="1"/>
    <col min="9737" max="9738" width="7.85546875" style="43" customWidth="1"/>
    <col min="9739" max="9739" width="9.7109375" style="43" customWidth="1"/>
    <col min="9740" max="9740" width="7.28515625" style="43" customWidth="1"/>
    <col min="9741" max="9741" width="19.42578125" style="43" customWidth="1"/>
    <col min="9742" max="9742" width="22.42578125" style="43" customWidth="1"/>
    <col min="9743" max="9744" width="4.7109375" style="43" customWidth="1"/>
    <col min="9745" max="9745" width="4" style="43" customWidth="1"/>
    <col min="9746" max="9746" width="7.140625" style="43" customWidth="1"/>
    <col min="9747" max="9984" width="9.140625" style="43"/>
    <col min="9985" max="9985" width="5.28515625" style="43" customWidth="1"/>
    <col min="9986" max="9986" width="5" style="43" customWidth="1"/>
    <col min="9987" max="9987" width="5.42578125" style="43" customWidth="1"/>
    <col min="9988" max="9989" width="5.85546875" style="43" customWidth="1"/>
    <col min="9990" max="9990" width="7.42578125" style="43" customWidth="1"/>
    <col min="9991" max="9991" width="8" style="43" customWidth="1"/>
    <col min="9992" max="9992" width="8.140625" style="43" customWidth="1"/>
    <col min="9993" max="9994" width="7.85546875" style="43" customWidth="1"/>
    <col min="9995" max="9995" width="9.7109375" style="43" customWidth="1"/>
    <col min="9996" max="9996" width="7.28515625" style="43" customWidth="1"/>
    <col min="9997" max="9997" width="19.42578125" style="43" customWidth="1"/>
    <col min="9998" max="9998" width="22.42578125" style="43" customWidth="1"/>
    <col min="9999" max="10000" width="4.7109375" style="43" customWidth="1"/>
    <col min="10001" max="10001" width="4" style="43" customWidth="1"/>
    <col min="10002" max="10002" width="7.140625" style="43" customWidth="1"/>
    <col min="10003" max="10240" width="9.140625" style="43"/>
    <col min="10241" max="10241" width="5.28515625" style="43" customWidth="1"/>
    <col min="10242" max="10242" width="5" style="43" customWidth="1"/>
    <col min="10243" max="10243" width="5.42578125" style="43" customWidth="1"/>
    <col min="10244" max="10245" width="5.85546875" style="43" customWidth="1"/>
    <col min="10246" max="10246" width="7.42578125" style="43" customWidth="1"/>
    <col min="10247" max="10247" width="8" style="43" customWidth="1"/>
    <col min="10248" max="10248" width="8.140625" style="43" customWidth="1"/>
    <col min="10249" max="10250" width="7.85546875" style="43" customWidth="1"/>
    <col min="10251" max="10251" width="9.7109375" style="43" customWidth="1"/>
    <col min="10252" max="10252" width="7.28515625" style="43" customWidth="1"/>
    <col min="10253" max="10253" width="19.42578125" style="43" customWidth="1"/>
    <col min="10254" max="10254" width="22.42578125" style="43" customWidth="1"/>
    <col min="10255" max="10256" width="4.7109375" style="43" customWidth="1"/>
    <col min="10257" max="10257" width="4" style="43" customWidth="1"/>
    <col min="10258" max="10258" width="7.140625" style="43" customWidth="1"/>
    <col min="10259" max="10496" width="9.140625" style="43"/>
    <col min="10497" max="10497" width="5.28515625" style="43" customWidth="1"/>
    <col min="10498" max="10498" width="5" style="43" customWidth="1"/>
    <col min="10499" max="10499" width="5.42578125" style="43" customWidth="1"/>
    <col min="10500" max="10501" width="5.85546875" style="43" customWidth="1"/>
    <col min="10502" max="10502" width="7.42578125" style="43" customWidth="1"/>
    <col min="10503" max="10503" width="8" style="43" customWidth="1"/>
    <col min="10504" max="10504" width="8.140625" style="43" customWidth="1"/>
    <col min="10505" max="10506" width="7.85546875" style="43" customWidth="1"/>
    <col min="10507" max="10507" width="9.7109375" style="43" customWidth="1"/>
    <col min="10508" max="10508" width="7.28515625" style="43" customWidth="1"/>
    <col min="10509" max="10509" width="19.42578125" style="43" customWidth="1"/>
    <col min="10510" max="10510" width="22.42578125" style="43" customWidth="1"/>
    <col min="10511" max="10512" width="4.7109375" style="43" customWidth="1"/>
    <col min="10513" max="10513" width="4" style="43" customWidth="1"/>
    <col min="10514" max="10514" width="7.140625" style="43" customWidth="1"/>
    <col min="10515" max="10752" width="9.140625" style="43"/>
    <col min="10753" max="10753" width="5.28515625" style="43" customWidth="1"/>
    <col min="10754" max="10754" width="5" style="43" customWidth="1"/>
    <col min="10755" max="10755" width="5.42578125" style="43" customWidth="1"/>
    <col min="10756" max="10757" width="5.85546875" style="43" customWidth="1"/>
    <col min="10758" max="10758" width="7.42578125" style="43" customWidth="1"/>
    <col min="10759" max="10759" width="8" style="43" customWidth="1"/>
    <col min="10760" max="10760" width="8.140625" style="43" customWidth="1"/>
    <col min="10761" max="10762" width="7.85546875" style="43" customWidth="1"/>
    <col min="10763" max="10763" width="9.7109375" style="43" customWidth="1"/>
    <col min="10764" max="10764" width="7.28515625" style="43" customWidth="1"/>
    <col min="10765" max="10765" width="19.42578125" style="43" customWidth="1"/>
    <col min="10766" max="10766" width="22.42578125" style="43" customWidth="1"/>
    <col min="10767" max="10768" width="4.7109375" style="43" customWidth="1"/>
    <col min="10769" max="10769" width="4" style="43" customWidth="1"/>
    <col min="10770" max="10770" width="7.140625" style="43" customWidth="1"/>
    <col min="10771" max="11008" width="9.140625" style="43"/>
    <col min="11009" max="11009" width="5.28515625" style="43" customWidth="1"/>
    <col min="11010" max="11010" width="5" style="43" customWidth="1"/>
    <col min="11011" max="11011" width="5.42578125" style="43" customWidth="1"/>
    <col min="11012" max="11013" width="5.85546875" style="43" customWidth="1"/>
    <col min="11014" max="11014" width="7.42578125" style="43" customWidth="1"/>
    <col min="11015" max="11015" width="8" style="43" customWidth="1"/>
    <col min="11016" max="11016" width="8.140625" style="43" customWidth="1"/>
    <col min="11017" max="11018" width="7.85546875" style="43" customWidth="1"/>
    <col min="11019" max="11019" width="9.7109375" style="43" customWidth="1"/>
    <col min="11020" max="11020" width="7.28515625" style="43" customWidth="1"/>
    <col min="11021" max="11021" width="19.42578125" style="43" customWidth="1"/>
    <col min="11022" max="11022" width="22.42578125" style="43" customWidth="1"/>
    <col min="11023" max="11024" width="4.7109375" style="43" customWidth="1"/>
    <col min="11025" max="11025" width="4" style="43" customWidth="1"/>
    <col min="11026" max="11026" width="7.140625" style="43" customWidth="1"/>
    <col min="11027" max="11264" width="9.140625" style="43"/>
    <col min="11265" max="11265" width="5.28515625" style="43" customWidth="1"/>
    <col min="11266" max="11266" width="5" style="43" customWidth="1"/>
    <col min="11267" max="11267" width="5.42578125" style="43" customWidth="1"/>
    <col min="11268" max="11269" width="5.85546875" style="43" customWidth="1"/>
    <col min="11270" max="11270" width="7.42578125" style="43" customWidth="1"/>
    <col min="11271" max="11271" width="8" style="43" customWidth="1"/>
    <col min="11272" max="11272" width="8.140625" style="43" customWidth="1"/>
    <col min="11273" max="11274" width="7.85546875" style="43" customWidth="1"/>
    <col min="11275" max="11275" width="9.7109375" style="43" customWidth="1"/>
    <col min="11276" max="11276" width="7.28515625" style="43" customWidth="1"/>
    <col min="11277" max="11277" width="19.42578125" style="43" customWidth="1"/>
    <col min="11278" max="11278" width="22.42578125" style="43" customWidth="1"/>
    <col min="11279" max="11280" width="4.7109375" style="43" customWidth="1"/>
    <col min="11281" max="11281" width="4" style="43" customWidth="1"/>
    <col min="11282" max="11282" width="7.140625" style="43" customWidth="1"/>
    <col min="11283" max="11520" width="9.140625" style="43"/>
    <col min="11521" max="11521" width="5.28515625" style="43" customWidth="1"/>
    <col min="11522" max="11522" width="5" style="43" customWidth="1"/>
    <col min="11523" max="11523" width="5.42578125" style="43" customWidth="1"/>
    <col min="11524" max="11525" width="5.85546875" style="43" customWidth="1"/>
    <col min="11526" max="11526" width="7.42578125" style="43" customWidth="1"/>
    <col min="11527" max="11527" width="8" style="43" customWidth="1"/>
    <col min="11528" max="11528" width="8.140625" style="43" customWidth="1"/>
    <col min="11529" max="11530" width="7.85546875" style="43" customWidth="1"/>
    <col min="11531" max="11531" width="9.7109375" style="43" customWidth="1"/>
    <col min="11532" max="11532" width="7.28515625" style="43" customWidth="1"/>
    <col min="11533" max="11533" width="19.42578125" style="43" customWidth="1"/>
    <col min="11534" max="11534" width="22.42578125" style="43" customWidth="1"/>
    <col min="11535" max="11536" width="4.7109375" style="43" customWidth="1"/>
    <col min="11537" max="11537" width="4" style="43" customWidth="1"/>
    <col min="11538" max="11538" width="7.140625" style="43" customWidth="1"/>
    <col min="11539" max="11776" width="9.140625" style="43"/>
    <col min="11777" max="11777" width="5.28515625" style="43" customWidth="1"/>
    <col min="11778" max="11778" width="5" style="43" customWidth="1"/>
    <col min="11779" max="11779" width="5.42578125" style="43" customWidth="1"/>
    <col min="11780" max="11781" width="5.85546875" style="43" customWidth="1"/>
    <col min="11782" max="11782" width="7.42578125" style="43" customWidth="1"/>
    <col min="11783" max="11783" width="8" style="43" customWidth="1"/>
    <col min="11784" max="11784" width="8.140625" style="43" customWidth="1"/>
    <col min="11785" max="11786" width="7.85546875" style="43" customWidth="1"/>
    <col min="11787" max="11787" width="9.7109375" style="43" customWidth="1"/>
    <col min="11788" max="11788" width="7.28515625" style="43" customWidth="1"/>
    <col min="11789" max="11789" width="19.42578125" style="43" customWidth="1"/>
    <col min="11790" max="11790" width="22.42578125" style="43" customWidth="1"/>
    <col min="11791" max="11792" width="4.7109375" style="43" customWidth="1"/>
    <col min="11793" max="11793" width="4" style="43" customWidth="1"/>
    <col min="11794" max="11794" width="7.140625" style="43" customWidth="1"/>
    <col min="11795" max="12032" width="9.140625" style="43"/>
    <col min="12033" max="12033" width="5.28515625" style="43" customWidth="1"/>
    <col min="12034" max="12034" width="5" style="43" customWidth="1"/>
    <col min="12035" max="12035" width="5.42578125" style="43" customWidth="1"/>
    <col min="12036" max="12037" width="5.85546875" style="43" customWidth="1"/>
    <col min="12038" max="12038" width="7.42578125" style="43" customWidth="1"/>
    <col min="12039" max="12039" width="8" style="43" customWidth="1"/>
    <col min="12040" max="12040" width="8.140625" style="43" customWidth="1"/>
    <col min="12041" max="12042" width="7.85546875" style="43" customWidth="1"/>
    <col min="12043" max="12043" width="9.7109375" style="43" customWidth="1"/>
    <col min="12044" max="12044" width="7.28515625" style="43" customWidth="1"/>
    <col min="12045" max="12045" width="19.42578125" style="43" customWidth="1"/>
    <col min="12046" max="12046" width="22.42578125" style="43" customWidth="1"/>
    <col min="12047" max="12048" width="4.7109375" style="43" customWidth="1"/>
    <col min="12049" max="12049" width="4" style="43" customWidth="1"/>
    <col min="12050" max="12050" width="7.140625" style="43" customWidth="1"/>
    <col min="12051" max="12288" width="9.140625" style="43"/>
    <col min="12289" max="12289" width="5.28515625" style="43" customWidth="1"/>
    <col min="12290" max="12290" width="5" style="43" customWidth="1"/>
    <col min="12291" max="12291" width="5.42578125" style="43" customWidth="1"/>
    <col min="12292" max="12293" width="5.85546875" style="43" customWidth="1"/>
    <col min="12294" max="12294" width="7.42578125" style="43" customWidth="1"/>
    <col min="12295" max="12295" width="8" style="43" customWidth="1"/>
    <col min="12296" max="12296" width="8.140625" style="43" customWidth="1"/>
    <col min="12297" max="12298" width="7.85546875" style="43" customWidth="1"/>
    <col min="12299" max="12299" width="9.7109375" style="43" customWidth="1"/>
    <col min="12300" max="12300" width="7.28515625" style="43" customWidth="1"/>
    <col min="12301" max="12301" width="19.42578125" style="43" customWidth="1"/>
    <col min="12302" max="12302" width="22.42578125" style="43" customWidth="1"/>
    <col min="12303" max="12304" width="4.7109375" style="43" customWidth="1"/>
    <col min="12305" max="12305" width="4" style="43" customWidth="1"/>
    <col min="12306" max="12306" width="7.140625" style="43" customWidth="1"/>
    <col min="12307" max="12544" width="9.140625" style="43"/>
    <col min="12545" max="12545" width="5.28515625" style="43" customWidth="1"/>
    <col min="12546" max="12546" width="5" style="43" customWidth="1"/>
    <col min="12547" max="12547" width="5.42578125" style="43" customWidth="1"/>
    <col min="12548" max="12549" width="5.85546875" style="43" customWidth="1"/>
    <col min="12550" max="12550" width="7.42578125" style="43" customWidth="1"/>
    <col min="12551" max="12551" width="8" style="43" customWidth="1"/>
    <col min="12552" max="12552" width="8.140625" style="43" customWidth="1"/>
    <col min="12553" max="12554" width="7.85546875" style="43" customWidth="1"/>
    <col min="12555" max="12555" width="9.7109375" style="43" customWidth="1"/>
    <col min="12556" max="12556" width="7.28515625" style="43" customWidth="1"/>
    <col min="12557" max="12557" width="19.42578125" style="43" customWidth="1"/>
    <col min="12558" max="12558" width="22.42578125" style="43" customWidth="1"/>
    <col min="12559" max="12560" width="4.7109375" style="43" customWidth="1"/>
    <col min="12561" max="12561" width="4" style="43" customWidth="1"/>
    <col min="12562" max="12562" width="7.140625" style="43" customWidth="1"/>
    <col min="12563" max="12800" width="9.140625" style="43"/>
    <col min="12801" max="12801" width="5.28515625" style="43" customWidth="1"/>
    <col min="12802" max="12802" width="5" style="43" customWidth="1"/>
    <col min="12803" max="12803" width="5.42578125" style="43" customWidth="1"/>
    <col min="12804" max="12805" width="5.85546875" style="43" customWidth="1"/>
    <col min="12806" max="12806" width="7.42578125" style="43" customWidth="1"/>
    <col min="12807" max="12807" width="8" style="43" customWidth="1"/>
    <col min="12808" max="12808" width="8.140625" style="43" customWidth="1"/>
    <col min="12809" max="12810" width="7.85546875" style="43" customWidth="1"/>
    <col min="12811" max="12811" width="9.7109375" style="43" customWidth="1"/>
    <col min="12812" max="12812" width="7.28515625" style="43" customWidth="1"/>
    <col min="12813" max="12813" width="19.42578125" style="43" customWidth="1"/>
    <col min="12814" max="12814" width="22.42578125" style="43" customWidth="1"/>
    <col min="12815" max="12816" width="4.7109375" style="43" customWidth="1"/>
    <col min="12817" max="12817" width="4" style="43" customWidth="1"/>
    <col min="12818" max="12818" width="7.140625" style="43" customWidth="1"/>
    <col min="12819" max="13056" width="9.140625" style="43"/>
    <col min="13057" max="13057" width="5.28515625" style="43" customWidth="1"/>
    <col min="13058" max="13058" width="5" style="43" customWidth="1"/>
    <col min="13059" max="13059" width="5.42578125" style="43" customWidth="1"/>
    <col min="13060" max="13061" width="5.85546875" style="43" customWidth="1"/>
    <col min="13062" max="13062" width="7.42578125" style="43" customWidth="1"/>
    <col min="13063" max="13063" width="8" style="43" customWidth="1"/>
    <col min="13064" max="13064" width="8.140625" style="43" customWidth="1"/>
    <col min="13065" max="13066" width="7.85546875" style="43" customWidth="1"/>
    <col min="13067" max="13067" width="9.7109375" style="43" customWidth="1"/>
    <col min="13068" max="13068" width="7.28515625" style="43" customWidth="1"/>
    <col min="13069" max="13069" width="19.42578125" style="43" customWidth="1"/>
    <col min="13070" max="13070" width="22.42578125" style="43" customWidth="1"/>
    <col min="13071" max="13072" width="4.7109375" style="43" customWidth="1"/>
    <col min="13073" max="13073" width="4" style="43" customWidth="1"/>
    <col min="13074" max="13074" width="7.140625" style="43" customWidth="1"/>
    <col min="13075" max="13312" width="9.140625" style="43"/>
    <col min="13313" max="13313" width="5.28515625" style="43" customWidth="1"/>
    <col min="13314" max="13314" width="5" style="43" customWidth="1"/>
    <col min="13315" max="13315" width="5.42578125" style="43" customWidth="1"/>
    <col min="13316" max="13317" width="5.85546875" style="43" customWidth="1"/>
    <col min="13318" max="13318" width="7.42578125" style="43" customWidth="1"/>
    <col min="13319" max="13319" width="8" style="43" customWidth="1"/>
    <col min="13320" max="13320" width="8.140625" style="43" customWidth="1"/>
    <col min="13321" max="13322" width="7.85546875" style="43" customWidth="1"/>
    <col min="13323" max="13323" width="9.7109375" style="43" customWidth="1"/>
    <col min="13324" max="13324" width="7.28515625" style="43" customWidth="1"/>
    <col min="13325" max="13325" width="19.42578125" style="43" customWidth="1"/>
    <col min="13326" max="13326" width="22.42578125" style="43" customWidth="1"/>
    <col min="13327" max="13328" width="4.7109375" style="43" customWidth="1"/>
    <col min="13329" max="13329" width="4" style="43" customWidth="1"/>
    <col min="13330" max="13330" width="7.140625" style="43" customWidth="1"/>
    <col min="13331" max="13568" width="9.140625" style="43"/>
    <col min="13569" max="13569" width="5.28515625" style="43" customWidth="1"/>
    <col min="13570" max="13570" width="5" style="43" customWidth="1"/>
    <col min="13571" max="13571" width="5.42578125" style="43" customWidth="1"/>
    <col min="13572" max="13573" width="5.85546875" style="43" customWidth="1"/>
    <col min="13574" max="13574" width="7.42578125" style="43" customWidth="1"/>
    <col min="13575" max="13575" width="8" style="43" customWidth="1"/>
    <col min="13576" max="13576" width="8.140625" style="43" customWidth="1"/>
    <col min="13577" max="13578" width="7.85546875" style="43" customWidth="1"/>
    <col min="13579" max="13579" width="9.7109375" style="43" customWidth="1"/>
    <col min="13580" max="13580" width="7.28515625" style="43" customWidth="1"/>
    <col min="13581" max="13581" width="19.42578125" style="43" customWidth="1"/>
    <col min="13582" max="13582" width="22.42578125" style="43" customWidth="1"/>
    <col min="13583" max="13584" width="4.7109375" style="43" customWidth="1"/>
    <col min="13585" max="13585" width="4" style="43" customWidth="1"/>
    <col min="13586" max="13586" width="7.140625" style="43" customWidth="1"/>
    <col min="13587" max="13824" width="9.140625" style="43"/>
    <col min="13825" max="13825" width="5.28515625" style="43" customWidth="1"/>
    <col min="13826" max="13826" width="5" style="43" customWidth="1"/>
    <col min="13827" max="13827" width="5.42578125" style="43" customWidth="1"/>
    <col min="13828" max="13829" width="5.85546875" style="43" customWidth="1"/>
    <col min="13830" max="13830" width="7.42578125" style="43" customWidth="1"/>
    <col min="13831" max="13831" width="8" style="43" customWidth="1"/>
    <col min="13832" max="13832" width="8.140625" style="43" customWidth="1"/>
    <col min="13833" max="13834" width="7.85546875" style="43" customWidth="1"/>
    <col min="13835" max="13835" width="9.7109375" style="43" customWidth="1"/>
    <col min="13836" max="13836" width="7.28515625" style="43" customWidth="1"/>
    <col min="13837" max="13837" width="19.42578125" style="43" customWidth="1"/>
    <col min="13838" max="13838" width="22.42578125" style="43" customWidth="1"/>
    <col min="13839" max="13840" width="4.7109375" style="43" customWidth="1"/>
    <col min="13841" max="13841" width="4" style="43" customWidth="1"/>
    <col min="13842" max="13842" width="7.140625" style="43" customWidth="1"/>
    <col min="13843" max="14080" width="9.140625" style="43"/>
    <col min="14081" max="14081" width="5.28515625" style="43" customWidth="1"/>
    <col min="14082" max="14082" width="5" style="43" customWidth="1"/>
    <col min="14083" max="14083" width="5.42578125" style="43" customWidth="1"/>
    <col min="14084" max="14085" width="5.85546875" style="43" customWidth="1"/>
    <col min="14086" max="14086" width="7.42578125" style="43" customWidth="1"/>
    <col min="14087" max="14087" width="8" style="43" customWidth="1"/>
    <col min="14088" max="14088" width="8.140625" style="43" customWidth="1"/>
    <col min="14089" max="14090" width="7.85546875" style="43" customWidth="1"/>
    <col min="14091" max="14091" width="9.7109375" style="43" customWidth="1"/>
    <col min="14092" max="14092" width="7.28515625" style="43" customWidth="1"/>
    <col min="14093" max="14093" width="19.42578125" style="43" customWidth="1"/>
    <col min="14094" max="14094" width="22.42578125" style="43" customWidth="1"/>
    <col min="14095" max="14096" width="4.7109375" style="43" customWidth="1"/>
    <col min="14097" max="14097" width="4" style="43" customWidth="1"/>
    <col min="14098" max="14098" width="7.140625" style="43" customWidth="1"/>
    <col min="14099" max="14336" width="9.140625" style="43"/>
    <col min="14337" max="14337" width="5.28515625" style="43" customWidth="1"/>
    <col min="14338" max="14338" width="5" style="43" customWidth="1"/>
    <col min="14339" max="14339" width="5.42578125" style="43" customWidth="1"/>
    <col min="14340" max="14341" width="5.85546875" style="43" customWidth="1"/>
    <col min="14342" max="14342" width="7.42578125" style="43" customWidth="1"/>
    <col min="14343" max="14343" width="8" style="43" customWidth="1"/>
    <col min="14344" max="14344" width="8.140625" style="43" customWidth="1"/>
    <col min="14345" max="14346" width="7.85546875" style="43" customWidth="1"/>
    <col min="14347" max="14347" width="9.7109375" style="43" customWidth="1"/>
    <col min="14348" max="14348" width="7.28515625" style="43" customWidth="1"/>
    <col min="14349" max="14349" width="19.42578125" style="43" customWidth="1"/>
    <col min="14350" max="14350" width="22.42578125" style="43" customWidth="1"/>
    <col min="14351" max="14352" width="4.7109375" style="43" customWidth="1"/>
    <col min="14353" max="14353" width="4" style="43" customWidth="1"/>
    <col min="14354" max="14354" width="7.140625" style="43" customWidth="1"/>
    <col min="14355" max="14592" width="9.140625" style="43"/>
    <col min="14593" max="14593" width="5.28515625" style="43" customWidth="1"/>
    <col min="14594" max="14594" width="5" style="43" customWidth="1"/>
    <col min="14595" max="14595" width="5.42578125" style="43" customWidth="1"/>
    <col min="14596" max="14597" width="5.85546875" style="43" customWidth="1"/>
    <col min="14598" max="14598" width="7.42578125" style="43" customWidth="1"/>
    <col min="14599" max="14599" width="8" style="43" customWidth="1"/>
    <col min="14600" max="14600" width="8.140625" style="43" customWidth="1"/>
    <col min="14601" max="14602" width="7.85546875" style="43" customWidth="1"/>
    <col min="14603" max="14603" width="9.7109375" style="43" customWidth="1"/>
    <col min="14604" max="14604" width="7.28515625" style="43" customWidth="1"/>
    <col min="14605" max="14605" width="19.42578125" style="43" customWidth="1"/>
    <col min="14606" max="14606" width="22.42578125" style="43" customWidth="1"/>
    <col min="14607" max="14608" width="4.7109375" style="43" customWidth="1"/>
    <col min="14609" max="14609" width="4" style="43" customWidth="1"/>
    <col min="14610" max="14610" width="7.140625" style="43" customWidth="1"/>
    <col min="14611" max="14848" width="9.140625" style="43"/>
    <col min="14849" max="14849" width="5.28515625" style="43" customWidth="1"/>
    <col min="14850" max="14850" width="5" style="43" customWidth="1"/>
    <col min="14851" max="14851" width="5.42578125" style="43" customWidth="1"/>
    <col min="14852" max="14853" width="5.85546875" style="43" customWidth="1"/>
    <col min="14854" max="14854" width="7.42578125" style="43" customWidth="1"/>
    <col min="14855" max="14855" width="8" style="43" customWidth="1"/>
    <col min="14856" max="14856" width="8.140625" style="43" customWidth="1"/>
    <col min="14857" max="14858" width="7.85546875" style="43" customWidth="1"/>
    <col min="14859" max="14859" width="9.7109375" style="43" customWidth="1"/>
    <col min="14860" max="14860" width="7.28515625" style="43" customWidth="1"/>
    <col min="14861" max="14861" width="19.42578125" style="43" customWidth="1"/>
    <col min="14862" max="14862" width="22.42578125" style="43" customWidth="1"/>
    <col min="14863" max="14864" width="4.7109375" style="43" customWidth="1"/>
    <col min="14865" max="14865" width="4" style="43" customWidth="1"/>
    <col min="14866" max="14866" width="7.140625" style="43" customWidth="1"/>
    <col min="14867" max="15104" width="9.140625" style="43"/>
    <col min="15105" max="15105" width="5.28515625" style="43" customWidth="1"/>
    <col min="15106" max="15106" width="5" style="43" customWidth="1"/>
    <col min="15107" max="15107" width="5.42578125" style="43" customWidth="1"/>
    <col min="15108" max="15109" width="5.85546875" style="43" customWidth="1"/>
    <col min="15110" max="15110" width="7.42578125" style="43" customWidth="1"/>
    <col min="15111" max="15111" width="8" style="43" customWidth="1"/>
    <col min="15112" max="15112" width="8.140625" style="43" customWidth="1"/>
    <col min="15113" max="15114" width="7.85546875" style="43" customWidth="1"/>
    <col min="15115" max="15115" width="9.7109375" style="43" customWidth="1"/>
    <col min="15116" max="15116" width="7.28515625" style="43" customWidth="1"/>
    <col min="15117" max="15117" width="19.42578125" style="43" customWidth="1"/>
    <col min="15118" max="15118" width="22.42578125" style="43" customWidth="1"/>
    <col min="15119" max="15120" width="4.7109375" style="43" customWidth="1"/>
    <col min="15121" max="15121" width="4" style="43" customWidth="1"/>
    <col min="15122" max="15122" width="7.140625" style="43" customWidth="1"/>
    <col min="15123" max="15360" width="9.140625" style="43"/>
    <col min="15361" max="15361" width="5.28515625" style="43" customWidth="1"/>
    <col min="15362" max="15362" width="5" style="43" customWidth="1"/>
    <col min="15363" max="15363" width="5.42578125" style="43" customWidth="1"/>
    <col min="15364" max="15365" width="5.85546875" style="43" customWidth="1"/>
    <col min="15366" max="15366" width="7.42578125" style="43" customWidth="1"/>
    <col min="15367" max="15367" width="8" style="43" customWidth="1"/>
    <col min="15368" max="15368" width="8.140625" style="43" customWidth="1"/>
    <col min="15369" max="15370" width="7.85546875" style="43" customWidth="1"/>
    <col min="15371" max="15371" width="9.7109375" style="43" customWidth="1"/>
    <col min="15372" max="15372" width="7.28515625" style="43" customWidth="1"/>
    <col min="15373" max="15373" width="19.42578125" style="43" customWidth="1"/>
    <col min="15374" max="15374" width="22.42578125" style="43" customWidth="1"/>
    <col min="15375" max="15376" width="4.7109375" style="43" customWidth="1"/>
    <col min="15377" max="15377" width="4" style="43" customWidth="1"/>
    <col min="15378" max="15378" width="7.140625" style="43" customWidth="1"/>
    <col min="15379" max="15616" width="9.140625" style="43"/>
    <col min="15617" max="15617" width="5.28515625" style="43" customWidth="1"/>
    <col min="15618" max="15618" width="5" style="43" customWidth="1"/>
    <col min="15619" max="15619" width="5.42578125" style="43" customWidth="1"/>
    <col min="15620" max="15621" width="5.85546875" style="43" customWidth="1"/>
    <col min="15622" max="15622" width="7.42578125" style="43" customWidth="1"/>
    <col min="15623" max="15623" width="8" style="43" customWidth="1"/>
    <col min="15624" max="15624" width="8.140625" style="43" customWidth="1"/>
    <col min="15625" max="15626" width="7.85546875" style="43" customWidth="1"/>
    <col min="15627" max="15627" width="9.7109375" style="43" customWidth="1"/>
    <col min="15628" max="15628" width="7.28515625" style="43" customWidth="1"/>
    <col min="15629" max="15629" width="19.42578125" style="43" customWidth="1"/>
    <col min="15630" max="15630" width="22.42578125" style="43" customWidth="1"/>
    <col min="15631" max="15632" width="4.7109375" style="43" customWidth="1"/>
    <col min="15633" max="15633" width="4" style="43" customWidth="1"/>
    <col min="15634" max="15634" width="7.140625" style="43" customWidth="1"/>
    <col min="15635" max="15872" width="9.140625" style="43"/>
    <col min="15873" max="15873" width="5.28515625" style="43" customWidth="1"/>
    <col min="15874" max="15874" width="5" style="43" customWidth="1"/>
    <col min="15875" max="15875" width="5.42578125" style="43" customWidth="1"/>
    <col min="15876" max="15877" width="5.85546875" style="43" customWidth="1"/>
    <col min="15878" max="15878" width="7.42578125" style="43" customWidth="1"/>
    <col min="15879" max="15879" width="8" style="43" customWidth="1"/>
    <col min="15880" max="15880" width="8.140625" style="43" customWidth="1"/>
    <col min="15881" max="15882" width="7.85546875" style="43" customWidth="1"/>
    <col min="15883" max="15883" width="9.7109375" style="43" customWidth="1"/>
    <col min="15884" max="15884" width="7.28515625" style="43" customWidth="1"/>
    <col min="15885" max="15885" width="19.42578125" style="43" customWidth="1"/>
    <col min="15886" max="15886" width="22.42578125" style="43" customWidth="1"/>
    <col min="15887" max="15888" width="4.7109375" style="43" customWidth="1"/>
    <col min="15889" max="15889" width="4" style="43" customWidth="1"/>
    <col min="15890" max="15890" width="7.140625" style="43" customWidth="1"/>
    <col min="15891" max="16128" width="9.140625" style="43"/>
    <col min="16129" max="16129" width="5.28515625" style="43" customWidth="1"/>
    <col min="16130" max="16130" width="5" style="43" customWidth="1"/>
    <col min="16131" max="16131" width="5.42578125" style="43" customWidth="1"/>
    <col min="16132" max="16133" width="5.85546875" style="43" customWidth="1"/>
    <col min="16134" max="16134" width="7.42578125" style="43" customWidth="1"/>
    <col min="16135" max="16135" width="8" style="43" customWidth="1"/>
    <col min="16136" max="16136" width="8.140625" style="43" customWidth="1"/>
    <col min="16137" max="16138" width="7.85546875" style="43" customWidth="1"/>
    <col min="16139" max="16139" width="9.7109375" style="43" customWidth="1"/>
    <col min="16140" max="16140" width="7.28515625" style="43" customWidth="1"/>
    <col min="16141" max="16141" width="19.42578125" style="43" customWidth="1"/>
    <col min="16142" max="16142" width="22.42578125" style="43" customWidth="1"/>
    <col min="16143" max="16144" width="4.7109375" style="43" customWidth="1"/>
    <col min="16145" max="16145" width="4" style="43" customWidth="1"/>
    <col min="16146" max="16146" width="7.140625" style="43" customWidth="1"/>
    <col min="16147" max="16384" width="9.140625" style="43"/>
  </cols>
  <sheetData>
    <row r="1" spans="1:22" s="33" customFormat="1" ht="14.25" customHeight="1" x14ac:dyDescent="0.2">
      <c r="A1" s="29" t="s">
        <v>0</v>
      </c>
      <c r="B1" s="29" t="s">
        <v>122</v>
      </c>
      <c r="C1" s="29" t="s">
        <v>6</v>
      </c>
      <c r="D1" s="29" t="s">
        <v>7</v>
      </c>
      <c r="E1" s="29" t="s">
        <v>8</v>
      </c>
      <c r="F1" s="29" t="s">
        <v>123</v>
      </c>
      <c r="G1" s="30" t="s">
        <v>124</v>
      </c>
      <c r="H1" s="30" t="s">
        <v>125</v>
      </c>
      <c r="I1" s="31" t="s">
        <v>126</v>
      </c>
      <c r="J1" s="31" t="s">
        <v>126</v>
      </c>
      <c r="K1" s="32" t="s">
        <v>127</v>
      </c>
      <c r="L1" s="32" t="s">
        <v>128</v>
      </c>
      <c r="M1" s="29" t="s">
        <v>13</v>
      </c>
      <c r="O1" s="29"/>
      <c r="P1" s="29"/>
      <c r="Q1" s="29"/>
      <c r="R1" s="34"/>
      <c r="S1" s="35"/>
      <c r="T1" s="36"/>
      <c r="U1" s="35"/>
      <c r="V1" s="35"/>
    </row>
    <row r="2" spans="1:22" ht="14.25" customHeight="1" x14ac:dyDescent="0.2">
      <c r="A2" s="37">
        <v>1965</v>
      </c>
      <c r="B2" s="37">
        <f t="shared" ref="B2:B40" si="0">C2+D2+E2</f>
        <v>7</v>
      </c>
      <c r="C2" s="37">
        <f>SUM('F-C'!G2:G8)</f>
        <v>1</v>
      </c>
      <c r="D2" s="38">
        <f>SUM('F-C'!H2:H8)</f>
        <v>5</v>
      </c>
      <c r="E2" s="37">
        <f>SUM('F-C'!I2:I8)</f>
        <v>1</v>
      </c>
      <c r="F2" s="39">
        <f t="shared" ref="F2:F40" si="1">SUM(C2+(E2/2))/(C2+D2+E2)</f>
        <v>0.21428571428571427</v>
      </c>
      <c r="G2" s="40">
        <f>SUM('F-C'!D2:D8)</f>
        <v>39</v>
      </c>
      <c r="H2" s="38">
        <f>SUM('F-C'!E2:E8)</f>
        <v>107</v>
      </c>
      <c r="I2" s="41">
        <f t="shared" ref="I2" si="2">G2/B2</f>
        <v>5.5714285714285712</v>
      </c>
      <c r="J2" s="41">
        <f t="shared" ref="J2" si="3">H2/B2</f>
        <v>15.285714285714286</v>
      </c>
      <c r="K2" s="42">
        <f t="shared" ref="K2" si="4">I2-J2</f>
        <v>-9.7142857142857153</v>
      </c>
      <c r="L2" s="39">
        <f t="shared" ref="L2" si="5">(G2)/(G2+H2)</f>
        <v>0.26712328767123289</v>
      </c>
      <c r="M2" s="43" t="s">
        <v>130</v>
      </c>
    </row>
    <row r="3" spans="1:22" ht="14.25" customHeight="1" x14ac:dyDescent="0.2">
      <c r="A3" s="37">
        <v>1966</v>
      </c>
      <c r="B3" s="37">
        <f t="shared" si="0"/>
        <v>10</v>
      </c>
      <c r="C3" s="37">
        <f>SUM('F-C'!G9:G18)</f>
        <v>2</v>
      </c>
      <c r="D3" s="38">
        <f>SUM('F-C'!H9:H18)</f>
        <v>8</v>
      </c>
      <c r="E3" s="37">
        <f>SUM('F-C'!I9:I18)</f>
        <v>0</v>
      </c>
      <c r="F3" s="39">
        <f t="shared" si="1"/>
        <v>0.2</v>
      </c>
      <c r="G3" s="40">
        <f>SUM('F-C'!D9:D18)</f>
        <v>72</v>
      </c>
      <c r="H3" s="38">
        <f>SUM('F-C'!E9:E18)</f>
        <v>248</v>
      </c>
      <c r="I3" s="41">
        <f t="shared" ref="I3" si="6">G3/B3</f>
        <v>7.2</v>
      </c>
      <c r="J3" s="41">
        <f t="shared" ref="J3" si="7">H3/B3</f>
        <v>24.8</v>
      </c>
      <c r="K3" s="42">
        <f t="shared" ref="K3" si="8">I3-J3</f>
        <v>-17.600000000000001</v>
      </c>
      <c r="L3" s="39">
        <f t="shared" ref="L3" si="9">(G3)/(G3+H3)</f>
        <v>0.22500000000000001</v>
      </c>
      <c r="M3" s="43" t="s">
        <v>130</v>
      </c>
    </row>
    <row r="4" spans="1:22" ht="14.25" customHeight="1" x14ac:dyDescent="0.2">
      <c r="A4" s="37">
        <v>1967</v>
      </c>
      <c r="B4" s="37">
        <f t="shared" si="0"/>
        <v>10</v>
      </c>
      <c r="C4" s="37">
        <f>SUM('F-C'!G19:G28)</f>
        <v>2</v>
      </c>
      <c r="D4" s="38">
        <f>SUM('F-C'!H19:H28)</f>
        <v>7</v>
      </c>
      <c r="E4" s="37">
        <f>SUM('F-C'!I19:I28)</f>
        <v>1</v>
      </c>
      <c r="F4" s="39">
        <f t="shared" si="1"/>
        <v>0.25</v>
      </c>
      <c r="G4" s="40">
        <f>SUM('F-C'!D19:D28)</f>
        <v>72</v>
      </c>
      <c r="H4" s="38">
        <f>SUM('F-C'!E19:E28)</f>
        <v>177</v>
      </c>
      <c r="I4" s="41">
        <f t="shared" ref="I4" si="10">G4/B4</f>
        <v>7.2</v>
      </c>
      <c r="J4" s="41">
        <f t="shared" ref="J4" si="11">H4/B4</f>
        <v>17.7</v>
      </c>
      <c r="K4" s="42">
        <f t="shared" ref="K4" si="12">I4-J4</f>
        <v>-10.5</v>
      </c>
      <c r="L4" s="39">
        <f t="shared" ref="L4" si="13">(G4)/(G4+H4)</f>
        <v>0.28915662650602408</v>
      </c>
      <c r="M4" s="43" t="s">
        <v>130</v>
      </c>
    </row>
    <row r="5" spans="1:22" ht="14.25" customHeight="1" x14ac:dyDescent="0.2">
      <c r="A5" s="37">
        <v>1968</v>
      </c>
      <c r="B5" s="37">
        <f t="shared" si="0"/>
        <v>10</v>
      </c>
      <c r="C5" s="37">
        <f>SUM('F-C'!G29:G38)</f>
        <v>5</v>
      </c>
      <c r="D5" s="38">
        <f>SUM('F-C'!H29:H38)</f>
        <v>5</v>
      </c>
      <c r="E5" s="37">
        <f>SUM('F-C'!I29:I38)</f>
        <v>0</v>
      </c>
      <c r="F5" s="39">
        <f t="shared" si="1"/>
        <v>0.5</v>
      </c>
      <c r="G5" s="40">
        <f>SUM('F-C'!D29:D38)</f>
        <v>142</v>
      </c>
      <c r="H5" s="38">
        <f>SUM('F-C'!E29:E38)</f>
        <v>112</v>
      </c>
      <c r="I5" s="41">
        <f t="shared" ref="I5" si="14">G5/B5</f>
        <v>14.2</v>
      </c>
      <c r="J5" s="41">
        <f t="shared" ref="J5" si="15">H5/B5</f>
        <v>11.2</v>
      </c>
      <c r="K5" s="42">
        <f t="shared" ref="K5" si="16">I5-J5</f>
        <v>3</v>
      </c>
      <c r="L5" s="39">
        <f t="shared" ref="L5" si="17">(G5)/(G5+H5)</f>
        <v>0.55905511811023623</v>
      </c>
      <c r="M5" s="43" t="s">
        <v>130</v>
      </c>
    </row>
    <row r="6" spans="1:22" ht="14.25" customHeight="1" x14ac:dyDescent="0.2">
      <c r="A6" s="37">
        <v>1969</v>
      </c>
      <c r="B6" s="37">
        <f t="shared" si="0"/>
        <v>10</v>
      </c>
      <c r="C6" s="37">
        <f>SUM('F-C'!G39:G48)</f>
        <v>8</v>
      </c>
      <c r="D6" s="38">
        <f>SUM('F-C'!H39:H48)</f>
        <v>2</v>
      </c>
      <c r="E6" s="37">
        <f>SUM('F-C'!I39:I48)</f>
        <v>0</v>
      </c>
      <c r="F6" s="39">
        <f t="shared" si="1"/>
        <v>0.8</v>
      </c>
      <c r="G6" s="40">
        <f>SUM('F-C'!D39:D48)</f>
        <v>227</v>
      </c>
      <c r="H6" s="38">
        <f>SUM('F-C'!E39:E48)</f>
        <v>81</v>
      </c>
      <c r="I6" s="41">
        <f t="shared" ref="I6" si="18">G6/B6</f>
        <v>22.7</v>
      </c>
      <c r="J6" s="41">
        <f t="shared" ref="J6" si="19">H6/B6</f>
        <v>8.1</v>
      </c>
      <c r="K6" s="42">
        <f t="shared" ref="K6" si="20">I6-J6</f>
        <v>14.6</v>
      </c>
      <c r="L6" s="39">
        <f t="shared" ref="L6" si="21">(G6)/(G6+H6)</f>
        <v>0.73701298701298701</v>
      </c>
      <c r="M6" s="43" t="s">
        <v>130</v>
      </c>
      <c r="O6" s="37">
        <f>SUM(C2:C6)</f>
        <v>18</v>
      </c>
      <c r="P6" s="37">
        <f t="shared" ref="P6:Q6" si="22">SUM(D2:D6)</f>
        <v>27</v>
      </c>
      <c r="Q6" s="37">
        <f t="shared" si="22"/>
        <v>2</v>
      </c>
    </row>
    <row r="7" spans="1:22" ht="14.25" customHeight="1" x14ac:dyDescent="0.2">
      <c r="A7" s="37">
        <v>1970</v>
      </c>
      <c r="B7" s="37">
        <f t="shared" si="0"/>
        <v>10</v>
      </c>
      <c r="C7" s="37">
        <f>SUM('F-C'!G49:G58)</f>
        <v>7</v>
      </c>
      <c r="D7" s="38">
        <f>SUM('F-C'!H49:H58)</f>
        <v>3</v>
      </c>
      <c r="E7" s="37">
        <f>SUM('F-C'!I49:I58)</f>
        <v>0</v>
      </c>
      <c r="F7" s="39">
        <f t="shared" si="1"/>
        <v>0.7</v>
      </c>
      <c r="G7" s="40">
        <f>SUM('F-C'!D49:D58)</f>
        <v>243</v>
      </c>
      <c r="H7" s="38">
        <f>SUM('F-C'!E49:E58)</f>
        <v>104</v>
      </c>
      <c r="I7" s="41">
        <f t="shared" ref="I7" si="23">G7/B7</f>
        <v>24.3</v>
      </c>
      <c r="J7" s="41">
        <f t="shared" ref="J7" si="24">H7/B7</f>
        <v>10.4</v>
      </c>
      <c r="K7" s="42">
        <f t="shared" ref="K7" si="25">I7-J7</f>
        <v>13.9</v>
      </c>
      <c r="L7" s="39">
        <f t="shared" ref="L7" si="26">(G7)/(G7+H7)</f>
        <v>0.70028818443804031</v>
      </c>
      <c r="M7" s="43" t="s">
        <v>69</v>
      </c>
    </row>
    <row r="8" spans="1:22" ht="14.25" customHeight="1" x14ac:dyDescent="0.2">
      <c r="A8" s="37">
        <v>1971</v>
      </c>
      <c r="B8" s="37">
        <f t="shared" si="0"/>
        <v>10</v>
      </c>
      <c r="C8" s="37">
        <f>SUM('F-C'!G59:G68)</f>
        <v>6</v>
      </c>
      <c r="D8" s="38">
        <f>SUM('F-C'!H59:H68)</f>
        <v>4</v>
      </c>
      <c r="E8" s="37">
        <f>SUM('F-C'!I59:I68)</f>
        <v>0</v>
      </c>
      <c r="F8" s="39">
        <f t="shared" si="1"/>
        <v>0.6</v>
      </c>
      <c r="G8" s="40">
        <f>SUM('F-C'!D59:D68)</f>
        <v>181</v>
      </c>
      <c r="H8" s="38">
        <f>SUM('F-C'!E59:E68)</f>
        <v>98</v>
      </c>
      <c r="I8" s="41">
        <f t="shared" ref="I8" si="27">G8/B8</f>
        <v>18.100000000000001</v>
      </c>
      <c r="J8" s="41">
        <f t="shared" ref="J8" si="28">H8/B8</f>
        <v>9.8000000000000007</v>
      </c>
      <c r="K8" s="42">
        <f t="shared" ref="K8" si="29">I8-J8</f>
        <v>8.3000000000000007</v>
      </c>
      <c r="L8" s="39">
        <f t="shared" ref="L8" si="30">(G8)/(G8+H8)</f>
        <v>0.64874551971326166</v>
      </c>
      <c r="M8" s="43" t="s">
        <v>71</v>
      </c>
    </row>
    <row r="9" spans="1:22" ht="14.25" customHeight="1" x14ac:dyDescent="0.2">
      <c r="A9" s="37">
        <v>1972</v>
      </c>
      <c r="B9" s="37">
        <f t="shared" si="0"/>
        <v>10</v>
      </c>
      <c r="C9" s="37">
        <f>SUM('F-C'!G69:G78)</f>
        <v>5</v>
      </c>
      <c r="D9" s="38">
        <f>SUM('F-C'!H69:H78)</f>
        <v>5</v>
      </c>
      <c r="E9" s="37">
        <f>SUM('F-C'!I69:I78)</f>
        <v>0</v>
      </c>
      <c r="F9" s="39">
        <f t="shared" si="1"/>
        <v>0.5</v>
      </c>
      <c r="G9" s="40">
        <f>SUM('F-C'!D69:D78)</f>
        <v>169</v>
      </c>
      <c r="H9" s="38">
        <f>SUM('F-C'!E69:E78)</f>
        <v>181</v>
      </c>
      <c r="I9" s="41">
        <f t="shared" ref="I9" si="31">G9/B9</f>
        <v>16.899999999999999</v>
      </c>
      <c r="J9" s="41">
        <f t="shared" ref="J9" si="32">H9/B9</f>
        <v>18.100000000000001</v>
      </c>
      <c r="K9" s="42">
        <f t="shared" ref="K9" si="33">I9-J9</f>
        <v>-1.2000000000000028</v>
      </c>
      <c r="L9" s="39">
        <f t="shared" ref="L9" si="34">(G9)/(G9+H9)</f>
        <v>0.48285714285714287</v>
      </c>
      <c r="M9" s="43" t="s">
        <v>72</v>
      </c>
    </row>
    <row r="10" spans="1:22" ht="14.25" customHeight="1" x14ac:dyDescent="0.2">
      <c r="A10" s="37">
        <v>1973</v>
      </c>
      <c r="B10" s="37">
        <f t="shared" si="0"/>
        <v>10</v>
      </c>
      <c r="C10" s="37">
        <f>SUM('F-C'!G79:G88)</f>
        <v>3</v>
      </c>
      <c r="D10" s="38">
        <f>SUM('F-C'!H79:H88)</f>
        <v>7</v>
      </c>
      <c r="E10" s="37">
        <f>SUM('F-C'!I79:I88)</f>
        <v>0</v>
      </c>
      <c r="F10" s="39">
        <f t="shared" si="1"/>
        <v>0.3</v>
      </c>
      <c r="G10" s="40">
        <f>SUM('F-C'!D79:D88)</f>
        <v>123</v>
      </c>
      <c r="H10" s="38">
        <f>SUM('F-C'!E79:E88)</f>
        <v>239</v>
      </c>
      <c r="I10" s="41">
        <f t="shared" ref="I10" si="35">G10/B10</f>
        <v>12.3</v>
      </c>
      <c r="J10" s="41">
        <f t="shared" ref="J10" si="36">H10/B10</f>
        <v>23.9</v>
      </c>
      <c r="K10" s="42">
        <f t="shared" ref="K10" si="37">I10-J10</f>
        <v>-11.599999999999998</v>
      </c>
      <c r="L10" s="39">
        <f t="shared" ref="L10" si="38">(G10)/(G10+H10)</f>
        <v>0.3397790055248619</v>
      </c>
      <c r="M10" s="43" t="s">
        <v>72</v>
      </c>
    </row>
    <row r="11" spans="1:22" ht="14.25" customHeight="1" x14ac:dyDescent="0.2">
      <c r="A11" s="37">
        <v>1974</v>
      </c>
      <c r="B11" s="37">
        <f t="shared" si="0"/>
        <v>10</v>
      </c>
      <c r="C11" s="37">
        <f>SUM('F-C'!G89:G98)</f>
        <v>5</v>
      </c>
      <c r="D11" s="38">
        <f>SUM('F-C'!H89:H98)</f>
        <v>5</v>
      </c>
      <c r="E11" s="37">
        <f>SUM('F-C'!I89:I98)</f>
        <v>0</v>
      </c>
      <c r="F11" s="39">
        <f t="shared" si="1"/>
        <v>0.5</v>
      </c>
      <c r="G11" s="40">
        <f>SUM('F-C'!D89:D98)</f>
        <v>101</v>
      </c>
      <c r="H11" s="38">
        <f>SUM('F-C'!E89:E98)</f>
        <v>173</v>
      </c>
      <c r="I11" s="41">
        <f t="shared" ref="I11" si="39">G11/B11</f>
        <v>10.1</v>
      </c>
      <c r="J11" s="41">
        <f t="shared" ref="J11" si="40">H11/B11</f>
        <v>17.3</v>
      </c>
      <c r="K11" s="42">
        <f t="shared" ref="K11" si="41">I11-J11</f>
        <v>-7.2000000000000011</v>
      </c>
      <c r="L11" s="39">
        <f t="shared" ref="L11" si="42">(G11)/(G11+H11)</f>
        <v>0.36861313868613138</v>
      </c>
      <c r="M11" s="43" t="s">
        <v>72</v>
      </c>
    </row>
    <row r="12" spans="1:22" ht="14.25" customHeight="1" x14ac:dyDescent="0.2">
      <c r="A12" s="37">
        <v>1975</v>
      </c>
      <c r="B12" s="37">
        <f t="shared" si="0"/>
        <v>10</v>
      </c>
      <c r="C12" s="37">
        <f>SUM('F-C'!G99:G108)</f>
        <v>2</v>
      </c>
      <c r="D12" s="38">
        <f>SUM('F-C'!H99:H108)</f>
        <v>7</v>
      </c>
      <c r="E12" s="37">
        <f>SUM('F-C'!I99:I108)</f>
        <v>1</v>
      </c>
      <c r="F12" s="39">
        <f t="shared" si="1"/>
        <v>0.25</v>
      </c>
      <c r="G12" s="40">
        <f>SUM('F-C'!D99:D108)</f>
        <v>58</v>
      </c>
      <c r="H12" s="38">
        <f>SUM('F-C'!E99:E108)</f>
        <v>176</v>
      </c>
      <c r="I12" s="41">
        <f t="shared" ref="I12" si="43">G12/B12</f>
        <v>5.8</v>
      </c>
      <c r="J12" s="41">
        <f t="shared" ref="J12" si="44">H12/B12</f>
        <v>17.600000000000001</v>
      </c>
      <c r="K12" s="42">
        <f t="shared" ref="K12" si="45">I12-J12</f>
        <v>-11.8</v>
      </c>
      <c r="L12" s="39">
        <f t="shared" ref="L12" si="46">(G12)/(G12+H12)</f>
        <v>0.24786324786324787</v>
      </c>
      <c r="M12" s="43" t="s">
        <v>72</v>
      </c>
    </row>
    <row r="13" spans="1:22" ht="14.25" customHeight="1" x14ac:dyDescent="0.2">
      <c r="A13" s="37">
        <v>1976</v>
      </c>
      <c r="B13" s="37">
        <f t="shared" si="0"/>
        <v>10</v>
      </c>
      <c r="C13" s="37">
        <f>SUM('F-C'!G109:G118)</f>
        <v>2</v>
      </c>
      <c r="D13" s="38">
        <f>SUM('F-C'!H109:H118)</f>
        <v>8</v>
      </c>
      <c r="E13" s="37">
        <f>SUM('F-C'!I109:I118)</f>
        <v>0</v>
      </c>
      <c r="F13" s="39">
        <f t="shared" si="1"/>
        <v>0.2</v>
      </c>
      <c r="G13" s="40">
        <f>SUM('F-C'!D109:D118)</f>
        <v>104</v>
      </c>
      <c r="H13" s="38">
        <f>SUM('F-C'!E109:E118)</f>
        <v>278</v>
      </c>
      <c r="I13" s="41">
        <f t="shared" ref="I13" si="47">G13/B13</f>
        <v>10.4</v>
      </c>
      <c r="J13" s="41">
        <f t="shared" ref="J13" si="48">H13/B13</f>
        <v>27.8</v>
      </c>
      <c r="K13" s="42">
        <f t="shared" ref="K13" si="49">I13-J13</f>
        <v>-17.399999999999999</v>
      </c>
      <c r="L13" s="39">
        <f t="shared" ref="L13" si="50">(G13)/(G13+H13)</f>
        <v>0.27225130890052357</v>
      </c>
      <c r="M13" s="43" t="s">
        <v>72</v>
      </c>
    </row>
    <row r="14" spans="1:22" ht="14.25" customHeight="1" x14ac:dyDescent="0.2">
      <c r="A14" s="37">
        <v>1977</v>
      </c>
      <c r="B14" s="37">
        <f t="shared" si="0"/>
        <v>10</v>
      </c>
      <c r="C14" s="37">
        <f>SUM('F-C'!G119:G128)</f>
        <v>5</v>
      </c>
      <c r="D14" s="38">
        <f>SUM('F-C'!H119:H128)</f>
        <v>5</v>
      </c>
      <c r="E14" s="37">
        <f>SUM('F-C'!I119:I128)</f>
        <v>0</v>
      </c>
      <c r="F14" s="39">
        <f t="shared" si="1"/>
        <v>0.5</v>
      </c>
      <c r="G14" s="40">
        <f>SUM('F-C'!D119:D128)</f>
        <v>264</v>
      </c>
      <c r="H14" s="38">
        <f>SUM('F-C'!E119:E128)</f>
        <v>177</v>
      </c>
      <c r="I14" s="41">
        <f t="shared" ref="I14" si="51">G14/B14</f>
        <v>26.4</v>
      </c>
      <c r="J14" s="41">
        <f t="shared" ref="J14" si="52">H14/B14</f>
        <v>17.7</v>
      </c>
      <c r="K14" s="42">
        <f t="shared" ref="K14" si="53">I14-J14</f>
        <v>8.6999999999999993</v>
      </c>
      <c r="L14" s="39">
        <f t="shared" ref="L14" si="54">(G14)/(G14+H14)</f>
        <v>0.59863945578231292</v>
      </c>
      <c r="M14" s="43" t="s">
        <v>77</v>
      </c>
    </row>
    <row r="15" spans="1:22" ht="14.25" customHeight="1" x14ac:dyDescent="0.2">
      <c r="A15" s="37">
        <v>1978</v>
      </c>
      <c r="B15" s="37">
        <f t="shared" si="0"/>
        <v>13</v>
      </c>
      <c r="C15" s="37">
        <f>SUM('F-C'!G129:G141)</f>
        <v>11</v>
      </c>
      <c r="D15" s="38">
        <f>SUM('F-C'!H129:H141)</f>
        <v>2</v>
      </c>
      <c r="E15" s="37">
        <f>SUM('F-C'!I129:I141)</f>
        <v>0</v>
      </c>
      <c r="F15" s="39">
        <f t="shared" si="1"/>
        <v>0.84615384615384615</v>
      </c>
      <c r="G15" s="40">
        <f>SUM('F-C'!D129:D141)</f>
        <v>356</v>
      </c>
      <c r="H15" s="38">
        <f>SUM('F-C'!E129:E141)</f>
        <v>139</v>
      </c>
      <c r="I15" s="41">
        <f t="shared" ref="I15" si="55">G15/B15</f>
        <v>27.384615384615383</v>
      </c>
      <c r="J15" s="41">
        <f t="shared" ref="J15" si="56">H15/B15</f>
        <v>10.692307692307692</v>
      </c>
      <c r="K15" s="42">
        <f t="shared" ref="K15" si="57">I15-J15</f>
        <v>16.692307692307693</v>
      </c>
      <c r="L15" s="39">
        <f t="shared" ref="L15" si="58">(G15)/(G15+H15)</f>
        <v>0.71919191919191916</v>
      </c>
      <c r="M15" s="43" t="s">
        <v>77</v>
      </c>
    </row>
    <row r="16" spans="1:22" ht="14.25" customHeight="1" x14ac:dyDescent="0.2">
      <c r="A16" s="37">
        <v>1979</v>
      </c>
      <c r="B16" s="37">
        <f t="shared" si="0"/>
        <v>10</v>
      </c>
      <c r="C16" s="37">
        <f>SUM('F-C'!G142:G151)</f>
        <v>7</v>
      </c>
      <c r="D16" s="38">
        <f>SUM('F-C'!H142:H151)</f>
        <v>3</v>
      </c>
      <c r="E16" s="37">
        <f>SUM('F-C'!I142:I151)</f>
        <v>0</v>
      </c>
      <c r="F16" s="39">
        <f t="shared" si="1"/>
        <v>0.7</v>
      </c>
      <c r="G16" s="40">
        <f>SUM('F-C'!D142:D151)</f>
        <v>214</v>
      </c>
      <c r="H16" s="38">
        <f>SUM('F-C'!E142:E151)</f>
        <v>141</v>
      </c>
      <c r="I16" s="41">
        <f t="shared" ref="I16" si="59">G16/B16</f>
        <v>21.4</v>
      </c>
      <c r="J16" s="41">
        <f t="shared" ref="J16" si="60">H16/B16</f>
        <v>14.1</v>
      </c>
      <c r="K16" s="42">
        <f t="shared" ref="K16" si="61">I16-J16</f>
        <v>7.2999999999999989</v>
      </c>
      <c r="L16" s="39">
        <f t="shared" ref="L16" si="62">(G16)/(G16+H16)</f>
        <v>0.60281690140845068</v>
      </c>
      <c r="M16" s="43" t="s">
        <v>77</v>
      </c>
    </row>
    <row r="17" spans="1:13" ht="14.25" customHeight="1" x14ac:dyDescent="0.2">
      <c r="A17" s="37">
        <v>1980</v>
      </c>
      <c r="B17" s="37">
        <f t="shared" si="0"/>
        <v>13</v>
      </c>
      <c r="C17" s="37">
        <f>SUM('F-C'!G152:G164)</f>
        <v>12</v>
      </c>
      <c r="D17" s="38">
        <f>SUM('F-C'!H152:H164)</f>
        <v>1</v>
      </c>
      <c r="E17" s="37">
        <f>SUM('F-C'!I152:I164)</f>
        <v>0</v>
      </c>
      <c r="F17" s="39">
        <f t="shared" si="1"/>
        <v>0.92307692307692313</v>
      </c>
      <c r="G17" s="40">
        <f>SUM('F-C'!D152:D164)</f>
        <v>394</v>
      </c>
      <c r="H17" s="38">
        <f>SUM('F-C'!E152:E164)</f>
        <v>131</v>
      </c>
      <c r="I17" s="41">
        <f t="shared" ref="I17" si="63">G17/B17</f>
        <v>30.307692307692307</v>
      </c>
      <c r="J17" s="41">
        <f t="shared" ref="J17" si="64">H17/B17</f>
        <v>10.076923076923077</v>
      </c>
      <c r="K17" s="42">
        <f t="shared" ref="K17" si="65">I17-J17</f>
        <v>20.23076923076923</v>
      </c>
      <c r="L17" s="39">
        <f t="shared" ref="L17" si="66">(G17)/(G17+H17)</f>
        <v>0.75047619047619052</v>
      </c>
      <c r="M17" s="43" t="s">
        <v>77</v>
      </c>
    </row>
    <row r="18" spans="1:13" ht="14.25" customHeight="1" x14ac:dyDescent="0.2">
      <c r="A18" s="37">
        <v>1981</v>
      </c>
      <c r="B18" s="37">
        <f t="shared" si="0"/>
        <v>10</v>
      </c>
      <c r="C18" s="37">
        <f>SUM('F-C'!G165:G174)</f>
        <v>8</v>
      </c>
      <c r="D18" s="38">
        <f>SUM('F-C'!H165:H174)</f>
        <v>2</v>
      </c>
      <c r="E18" s="37">
        <f>SUM('F-C'!I165:I174)</f>
        <v>0</v>
      </c>
      <c r="F18" s="39">
        <f t="shared" si="1"/>
        <v>0.8</v>
      </c>
      <c r="G18" s="40">
        <f>SUM('F-C'!D165:D174)</f>
        <v>222</v>
      </c>
      <c r="H18" s="38">
        <f>SUM('F-C'!E165:E174)</f>
        <v>135</v>
      </c>
      <c r="I18" s="41">
        <f t="shared" ref="I18" si="67">G18/B18</f>
        <v>22.2</v>
      </c>
      <c r="J18" s="41">
        <f t="shared" ref="J18" si="68">H18/B18</f>
        <v>13.5</v>
      </c>
      <c r="K18" s="42">
        <f t="shared" ref="K18" si="69">I18-J18</f>
        <v>8.6999999999999993</v>
      </c>
      <c r="L18" s="39">
        <f t="shared" ref="L18" si="70">(G18)/(G18+H18)</f>
        <v>0.62184873949579833</v>
      </c>
      <c r="M18" s="43" t="s">
        <v>77</v>
      </c>
    </row>
    <row r="19" spans="1:13" ht="14.25" customHeight="1" x14ac:dyDescent="0.2">
      <c r="A19" s="37">
        <v>1982</v>
      </c>
      <c r="B19" s="37">
        <f t="shared" si="0"/>
        <v>11</v>
      </c>
      <c r="C19" s="37">
        <f>SUM('F-C'!G175:G185)</f>
        <v>6</v>
      </c>
      <c r="D19" s="38">
        <f>SUM('F-C'!H175:H185)</f>
        <v>4</v>
      </c>
      <c r="E19" s="37">
        <f>SUM('F-C'!I175:I185)</f>
        <v>1</v>
      </c>
      <c r="F19" s="39">
        <f t="shared" si="1"/>
        <v>0.59090909090909094</v>
      </c>
      <c r="G19" s="40">
        <f>SUM('F-C'!D175:D185)</f>
        <v>234</v>
      </c>
      <c r="H19" s="38">
        <f>SUM('F-C'!E175:E185)</f>
        <v>200</v>
      </c>
      <c r="I19" s="41">
        <f t="shared" ref="I19" si="71">G19/B19</f>
        <v>21.272727272727273</v>
      </c>
      <c r="J19" s="41">
        <f t="shared" ref="J19" si="72">H19/B19</f>
        <v>18.181818181818183</v>
      </c>
      <c r="K19" s="42">
        <f t="shared" ref="K19" si="73">I19-J19</f>
        <v>3.0909090909090899</v>
      </c>
      <c r="L19" s="39">
        <f t="shared" ref="L19" si="74">(G19)/(G19+H19)</f>
        <v>0.53917050691244239</v>
      </c>
      <c r="M19" s="43" t="s">
        <v>77</v>
      </c>
    </row>
    <row r="20" spans="1:13" ht="14.25" customHeight="1" x14ac:dyDescent="0.2">
      <c r="A20" s="37">
        <v>1983</v>
      </c>
      <c r="B20" s="37">
        <f t="shared" si="0"/>
        <v>10</v>
      </c>
      <c r="C20" s="37">
        <f>SUM('F-C'!G186:G195)</f>
        <v>4</v>
      </c>
      <c r="D20" s="38">
        <f>SUM('F-C'!H186:H195)</f>
        <v>6</v>
      </c>
      <c r="E20" s="37">
        <f>SUM('F-C'!I186:I195)</f>
        <v>0</v>
      </c>
      <c r="F20" s="39">
        <f t="shared" si="1"/>
        <v>0.4</v>
      </c>
      <c r="G20" s="40">
        <f>SUM('F-C'!D186:D195)</f>
        <v>126</v>
      </c>
      <c r="H20" s="38">
        <f>SUM('F-C'!E186:E195)</f>
        <v>168</v>
      </c>
      <c r="I20" s="41">
        <f t="shared" ref="I20" si="75">G20/B20</f>
        <v>12.6</v>
      </c>
      <c r="J20" s="41">
        <f t="shared" ref="J20" si="76">H20/B20</f>
        <v>16.8</v>
      </c>
      <c r="K20" s="42">
        <f t="shared" ref="K20" si="77">I20-J20</f>
        <v>-4.2000000000000011</v>
      </c>
      <c r="L20" s="39">
        <f t="shared" ref="L20" si="78">(G20)/(G20+H20)</f>
        <v>0.42857142857142855</v>
      </c>
      <c r="M20" s="43" t="s">
        <v>77</v>
      </c>
    </row>
    <row r="21" spans="1:13" ht="14.25" customHeight="1" x14ac:dyDescent="0.2">
      <c r="A21" s="37">
        <v>1984</v>
      </c>
      <c r="B21" s="37">
        <f t="shared" si="0"/>
        <v>10</v>
      </c>
      <c r="C21" s="37">
        <f>SUM('F-C'!G196:G205)</f>
        <v>4</v>
      </c>
      <c r="D21" s="38">
        <f>SUM('F-C'!H196:H205)</f>
        <v>6</v>
      </c>
      <c r="E21" s="37">
        <f>SUM('F-C'!I196:I205)</f>
        <v>0</v>
      </c>
      <c r="F21" s="39">
        <f t="shared" si="1"/>
        <v>0.4</v>
      </c>
      <c r="G21" s="40">
        <f>SUM('F-C'!D196:D205)</f>
        <v>111</v>
      </c>
      <c r="H21" s="38">
        <f>SUM('F-C'!E196:E205)</f>
        <v>238</v>
      </c>
      <c r="I21" s="41">
        <f t="shared" ref="I21" si="79">G21/B21</f>
        <v>11.1</v>
      </c>
      <c r="J21" s="41">
        <f t="shared" ref="J21" si="80">H21/B21</f>
        <v>23.8</v>
      </c>
      <c r="K21" s="42">
        <f t="shared" ref="K21" si="81">I21-J21</f>
        <v>-12.700000000000001</v>
      </c>
      <c r="L21" s="39">
        <f t="shared" ref="L21" si="82">(G21)/(G21+H21)</f>
        <v>0.31805157593123207</v>
      </c>
      <c r="M21" s="43" t="s">
        <v>97</v>
      </c>
    </row>
    <row r="22" spans="1:13" ht="14.25" customHeight="1" x14ac:dyDescent="0.2">
      <c r="A22" s="37">
        <v>1985</v>
      </c>
      <c r="B22" s="37">
        <f t="shared" si="0"/>
        <v>10</v>
      </c>
      <c r="C22" s="37">
        <f>SUM('F-C'!G206:G215)</f>
        <v>3</v>
      </c>
      <c r="D22" s="38">
        <f>SUM('F-C'!H206:H215)</f>
        <v>7</v>
      </c>
      <c r="E22" s="37">
        <f>SUM('F-C'!I206:I215)</f>
        <v>0</v>
      </c>
      <c r="F22" s="39">
        <f t="shared" si="1"/>
        <v>0.3</v>
      </c>
      <c r="G22" s="40">
        <f>SUM('F-C'!D206:D215)</f>
        <v>134</v>
      </c>
      <c r="H22" s="38">
        <f>SUM('F-C'!E206:E215)</f>
        <v>246</v>
      </c>
      <c r="I22" s="41">
        <f t="shared" ref="I22" si="83">G22/B22</f>
        <v>13.4</v>
      </c>
      <c r="J22" s="41">
        <f t="shared" ref="J22" si="84">H22/B22</f>
        <v>24.6</v>
      </c>
      <c r="K22" s="42">
        <f t="shared" ref="K22" si="85">I22-J22</f>
        <v>-11.200000000000001</v>
      </c>
      <c r="L22" s="39">
        <f t="shared" ref="L22" si="86">(G22)/(G22+H22)</f>
        <v>0.35263157894736841</v>
      </c>
      <c r="M22" s="43" t="s">
        <v>97</v>
      </c>
    </row>
    <row r="23" spans="1:13" ht="14.25" customHeight="1" x14ac:dyDescent="0.2">
      <c r="A23" s="37">
        <v>1986</v>
      </c>
      <c r="B23" s="37">
        <f t="shared" si="0"/>
        <v>10</v>
      </c>
      <c r="C23" s="37">
        <f>SUM('F-C'!G216:G225)</f>
        <v>0</v>
      </c>
      <c r="D23" s="38">
        <f>SUM('F-C'!H216:H225)</f>
        <v>10</v>
      </c>
      <c r="E23" s="37">
        <f>SUM('F-C'!I216:I225)</f>
        <v>0</v>
      </c>
      <c r="F23" s="39">
        <f t="shared" si="1"/>
        <v>0</v>
      </c>
      <c r="G23" s="40">
        <f>SUM('F-C'!D216:D225)</f>
        <v>98</v>
      </c>
      <c r="H23" s="38">
        <f>SUM('F-C'!E216:E225)</f>
        <v>298</v>
      </c>
      <c r="I23" s="41">
        <f t="shared" ref="I23" si="87">G23/B23</f>
        <v>9.8000000000000007</v>
      </c>
      <c r="J23" s="41">
        <f t="shared" ref="J23" si="88">H23/B23</f>
        <v>29.8</v>
      </c>
      <c r="K23" s="42">
        <f t="shared" ref="K23" si="89">I23-J23</f>
        <v>-20</v>
      </c>
      <c r="L23" s="39">
        <f t="shared" ref="L23" si="90">(G23)/(G23+H23)</f>
        <v>0.24747474747474749</v>
      </c>
      <c r="M23" s="43" t="s">
        <v>97</v>
      </c>
    </row>
    <row r="24" spans="1:13" ht="14.25" customHeight="1" x14ac:dyDescent="0.2">
      <c r="A24" s="37">
        <v>1987</v>
      </c>
      <c r="B24" s="37">
        <f t="shared" si="0"/>
        <v>10</v>
      </c>
      <c r="C24" s="37">
        <f>SUM('F-C'!G226:G235)</f>
        <v>1</v>
      </c>
      <c r="D24" s="38">
        <f>SUM('F-C'!H226:H235)</f>
        <v>9</v>
      </c>
      <c r="E24" s="37">
        <f>SUM('F-C'!I226:I235)</f>
        <v>0</v>
      </c>
      <c r="F24" s="39">
        <f t="shared" si="1"/>
        <v>0.1</v>
      </c>
      <c r="G24" s="40">
        <f>SUM('F-C'!D226:D235)</f>
        <v>49</v>
      </c>
      <c r="H24" s="38">
        <f>SUM('F-C'!E226:E235)</f>
        <v>300</v>
      </c>
      <c r="I24" s="41">
        <f t="shared" ref="I24" si="91">G24/B24</f>
        <v>4.9000000000000004</v>
      </c>
      <c r="J24" s="41">
        <f t="shared" ref="J24" si="92">H24/B24</f>
        <v>30</v>
      </c>
      <c r="K24" s="42">
        <f t="shared" ref="K24" si="93">I24-J24</f>
        <v>-25.1</v>
      </c>
      <c r="L24" s="39">
        <f t="shared" ref="L24" si="94">(G24)/(G24+H24)</f>
        <v>0.14040114613180515</v>
      </c>
      <c r="M24" s="43" t="s">
        <v>141</v>
      </c>
    </row>
    <row r="25" spans="1:13" ht="14.25" customHeight="1" x14ac:dyDescent="0.2">
      <c r="A25" s="37">
        <v>1988</v>
      </c>
      <c r="B25" s="37">
        <f t="shared" si="0"/>
        <v>10</v>
      </c>
      <c r="C25" s="37">
        <f>SUM('F-C'!G236:G245)</f>
        <v>1</v>
      </c>
      <c r="D25" s="38">
        <f>SUM('F-C'!H236:H245)</f>
        <v>9</v>
      </c>
      <c r="E25" s="37">
        <f>SUM('F-C'!I236:I245)</f>
        <v>0</v>
      </c>
      <c r="F25" s="39">
        <f t="shared" si="1"/>
        <v>0.1</v>
      </c>
      <c r="G25" s="40">
        <f>SUM('F-C'!D236:D245)</f>
        <v>82</v>
      </c>
      <c r="H25" s="38">
        <f>SUM('F-C'!E236:E245)</f>
        <v>284</v>
      </c>
      <c r="I25" s="41">
        <f t="shared" ref="I25" si="95">G25/B25</f>
        <v>8.1999999999999993</v>
      </c>
      <c r="J25" s="41">
        <f t="shared" ref="J25" si="96">H25/B25</f>
        <v>28.4</v>
      </c>
      <c r="K25" s="42">
        <f t="shared" ref="K25" si="97">I25-J25</f>
        <v>-20.2</v>
      </c>
      <c r="L25" s="39">
        <f t="shared" ref="L25" si="98">(G25)/(G25+H25)</f>
        <v>0.22404371584699453</v>
      </c>
      <c r="M25" s="43" t="s">
        <v>132</v>
      </c>
    </row>
    <row r="26" spans="1:13" ht="14.25" customHeight="1" x14ac:dyDescent="0.2">
      <c r="A26" s="37">
        <v>1989</v>
      </c>
      <c r="B26" s="37">
        <f t="shared" si="0"/>
        <v>10</v>
      </c>
      <c r="C26" s="37">
        <f>SUM('F-C'!G246:G255)</f>
        <v>2</v>
      </c>
      <c r="D26" s="38">
        <f>SUM('F-C'!H246:H255)</f>
        <v>8</v>
      </c>
      <c r="E26" s="37">
        <f>SUM('F-C'!I246:I255)</f>
        <v>0</v>
      </c>
      <c r="F26" s="39">
        <f t="shared" si="1"/>
        <v>0.2</v>
      </c>
      <c r="G26" s="40">
        <f>SUM('F-C'!D246:D255)</f>
        <v>113</v>
      </c>
      <c r="H26" s="38">
        <f>SUM('F-C'!E246:E255)</f>
        <v>244</v>
      </c>
      <c r="I26" s="41">
        <f t="shared" ref="I26" si="99">G26/B26</f>
        <v>11.3</v>
      </c>
      <c r="J26" s="41">
        <f t="shared" ref="J26" si="100">H26/B26</f>
        <v>24.4</v>
      </c>
      <c r="K26" s="42">
        <f t="shared" ref="K26" si="101">I26-J26</f>
        <v>-13.099999999999998</v>
      </c>
      <c r="L26" s="39">
        <f t="shared" ref="L26" si="102">(G26)/(G26+H26)</f>
        <v>0.31652661064425769</v>
      </c>
      <c r="M26" s="43" t="s">
        <v>132</v>
      </c>
    </row>
    <row r="27" spans="1:13" ht="14.25" customHeight="1" x14ac:dyDescent="0.2">
      <c r="A27" s="37">
        <v>1990</v>
      </c>
      <c r="B27" s="37">
        <f t="shared" si="0"/>
        <v>10</v>
      </c>
      <c r="C27" s="37">
        <f>SUM('F-C'!G256:G265)</f>
        <v>1</v>
      </c>
      <c r="D27" s="38">
        <f>SUM('F-C'!H256:H265)</f>
        <v>9</v>
      </c>
      <c r="E27" s="37">
        <f>SUM('F-C'!I256:I265)</f>
        <v>0</v>
      </c>
      <c r="F27" s="39">
        <f t="shared" si="1"/>
        <v>0.1</v>
      </c>
      <c r="G27" s="40">
        <f>SUM('F-C'!D256:D265)</f>
        <v>52</v>
      </c>
      <c r="H27" s="38">
        <f>SUM('F-C'!E256:E265)</f>
        <v>338</v>
      </c>
      <c r="I27" s="41">
        <f t="shared" ref="I27" si="103">G27/B27</f>
        <v>5.2</v>
      </c>
      <c r="J27" s="41">
        <f t="shared" ref="J27" si="104">H27/B27</f>
        <v>33.799999999999997</v>
      </c>
      <c r="K27" s="42">
        <f t="shared" ref="K27" si="105">I27-J27</f>
        <v>-28.599999999999998</v>
      </c>
      <c r="L27" s="39">
        <f t="shared" ref="L27" si="106">(G27)/(G27+H27)</f>
        <v>0.13333333333333333</v>
      </c>
      <c r="M27" s="43" t="s">
        <v>132</v>
      </c>
    </row>
    <row r="28" spans="1:13" ht="14.25" customHeight="1" x14ac:dyDescent="0.2">
      <c r="A28" s="37">
        <v>1991</v>
      </c>
      <c r="B28" s="37">
        <f t="shared" si="0"/>
        <v>10</v>
      </c>
      <c r="C28" s="37">
        <f>SUM('F-C'!G266:G275)</f>
        <v>0</v>
      </c>
      <c r="D28" s="38">
        <f>SUM('F-C'!H266:H275)</f>
        <v>10</v>
      </c>
      <c r="E28" s="37">
        <f>SUM('F-C'!I266:I275)</f>
        <v>0</v>
      </c>
      <c r="F28" s="39">
        <f t="shared" si="1"/>
        <v>0</v>
      </c>
      <c r="G28" s="40">
        <f>SUM('F-C'!D266:D275)</f>
        <v>96</v>
      </c>
      <c r="H28" s="38">
        <f>SUM('F-C'!E266:E275)</f>
        <v>323</v>
      </c>
      <c r="I28" s="41">
        <f t="shared" ref="I28" si="107">G28/B28</f>
        <v>9.6</v>
      </c>
      <c r="J28" s="41">
        <f t="shared" ref="J28" si="108">H28/B28</f>
        <v>32.299999999999997</v>
      </c>
      <c r="K28" s="42">
        <f t="shared" ref="K28" si="109">I28-J28</f>
        <v>-22.699999999999996</v>
      </c>
      <c r="L28" s="39">
        <f t="shared" ref="L28" si="110">(G28)/(G28+H28)</f>
        <v>0.22911694510739858</v>
      </c>
      <c r="M28" s="43" t="s">
        <v>132</v>
      </c>
    </row>
    <row r="29" spans="1:13" ht="14.25" customHeight="1" x14ac:dyDescent="0.2">
      <c r="A29" s="37">
        <v>1992</v>
      </c>
      <c r="B29" s="37">
        <f t="shared" si="0"/>
        <v>10</v>
      </c>
      <c r="C29" s="37">
        <f>SUM('F-C'!G276:G285)</f>
        <v>3</v>
      </c>
      <c r="D29" s="38">
        <f>SUM('F-C'!H276:H285)</f>
        <v>7</v>
      </c>
      <c r="E29" s="37">
        <f>SUM('F-C'!I276:I285)</f>
        <v>0</v>
      </c>
      <c r="F29" s="39">
        <f t="shared" si="1"/>
        <v>0.3</v>
      </c>
      <c r="G29" s="40">
        <f>SUM('F-C'!D276:D285)</f>
        <v>160</v>
      </c>
      <c r="H29" s="38">
        <f>SUM('F-C'!E276:E285)</f>
        <v>252</v>
      </c>
      <c r="I29" s="41">
        <f t="shared" ref="I29" si="111">G29/B29</f>
        <v>16</v>
      </c>
      <c r="J29" s="41">
        <f t="shared" ref="J29" si="112">H29/B29</f>
        <v>25.2</v>
      </c>
      <c r="K29" s="42">
        <f t="shared" ref="K29" si="113">I29-J29</f>
        <v>-9.1999999999999993</v>
      </c>
      <c r="L29" s="39">
        <f t="shared" ref="L29" si="114">(G29)/(G29+H29)</f>
        <v>0.38834951456310679</v>
      </c>
      <c r="M29" s="43" t="s">
        <v>132</v>
      </c>
    </row>
    <row r="30" spans="1:13" ht="14.25" customHeight="1" x14ac:dyDescent="0.2">
      <c r="A30" s="37">
        <v>1993</v>
      </c>
      <c r="B30" s="37">
        <f t="shared" si="0"/>
        <v>10</v>
      </c>
      <c r="C30" s="37">
        <f>SUM('F-C'!G286:G295)</f>
        <v>2</v>
      </c>
      <c r="D30" s="38">
        <f>SUM('F-C'!H286:H295)</f>
        <v>8</v>
      </c>
      <c r="E30" s="37">
        <f>SUM('F-C'!I286:I295)</f>
        <v>0</v>
      </c>
      <c r="F30" s="39">
        <f t="shared" si="1"/>
        <v>0.2</v>
      </c>
      <c r="G30" s="40">
        <f>SUM('F-C'!D286:D295)</f>
        <v>110</v>
      </c>
      <c r="H30" s="38">
        <f>SUM('F-C'!E286:E295)</f>
        <v>286</v>
      </c>
      <c r="I30" s="41">
        <f t="shared" ref="I30" si="115">G30/B30</f>
        <v>11</v>
      </c>
      <c r="J30" s="41">
        <f t="shared" ref="J30" si="116">H30/B30</f>
        <v>28.6</v>
      </c>
      <c r="K30" s="42">
        <f t="shared" ref="K30" si="117">I30-J30</f>
        <v>-17.600000000000001</v>
      </c>
      <c r="L30" s="39">
        <f t="shared" ref="L30" si="118">(G30)/(G30+H30)</f>
        <v>0.27777777777777779</v>
      </c>
      <c r="M30" s="43" t="s">
        <v>132</v>
      </c>
    </row>
    <row r="31" spans="1:13" ht="14.25" customHeight="1" x14ac:dyDescent="0.2">
      <c r="A31" s="37">
        <v>1994</v>
      </c>
      <c r="B31" s="37">
        <f t="shared" si="0"/>
        <v>10</v>
      </c>
      <c r="C31" s="37">
        <f>SUM('F-C'!G296:G305)</f>
        <v>5</v>
      </c>
      <c r="D31" s="38">
        <f>SUM('F-C'!H296:H305)</f>
        <v>5</v>
      </c>
      <c r="E31" s="37">
        <f>SUM('F-C'!I296:I305)</f>
        <v>0</v>
      </c>
      <c r="F31" s="39">
        <f t="shared" si="1"/>
        <v>0.5</v>
      </c>
      <c r="G31" s="40">
        <f>SUM('F-C'!D296:D305)</f>
        <v>260</v>
      </c>
      <c r="H31" s="38">
        <f>SUM('F-C'!E296:E305)</f>
        <v>178</v>
      </c>
      <c r="I31" s="41">
        <f t="shared" ref="I31" si="119">G31/B31</f>
        <v>26</v>
      </c>
      <c r="J31" s="41">
        <f t="shared" ref="J31" si="120">H31/B31</f>
        <v>17.8</v>
      </c>
      <c r="K31" s="42">
        <f t="shared" ref="K31" si="121">I31-J31</f>
        <v>8.1999999999999993</v>
      </c>
      <c r="L31" s="39">
        <f t="shared" ref="L31" si="122">(G31)/(G31+H31)</f>
        <v>0.59360730593607303</v>
      </c>
      <c r="M31" s="43" t="s">
        <v>132</v>
      </c>
    </row>
    <row r="32" spans="1:13" ht="14.25" customHeight="1" x14ac:dyDescent="0.2">
      <c r="A32" s="37">
        <v>1995</v>
      </c>
      <c r="B32" s="37">
        <f t="shared" si="0"/>
        <v>12</v>
      </c>
      <c r="C32" s="37">
        <f>SUM('F-C'!G306:G317)</f>
        <v>9</v>
      </c>
      <c r="D32" s="38">
        <f>SUM('F-C'!H306:H317)</f>
        <v>3</v>
      </c>
      <c r="E32" s="37">
        <f>SUM('F-C'!I306:I317)</f>
        <v>0</v>
      </c>
      <c r="F32" s="39">
        <f t="shared" si="1"/>
        <v>0.75</v>
      </c>
      <c r="G32" s="40">
        <f>SUM('F-C'!D306:D317)</f>
        <v>332</v>
      </c>
      <c r="H32" s="38">
        <f>SUM('F-C'!E306:E317)</f>
        <v>163</v>
      </c>
      <c r="I32" s="41">
        <f t="shared" ref="I32" si="123">G32/B32</f>
        <v>27.666666666666668</v>
      </c>
      <c r="J32" s="41">
        <f t="shared" ref="J32" si="124">H32/B32</f>
        <v>13.583333333333334</v>
      </c>
      <c r="K32" s="42">
        <f t="shared" ref="K32" si="125">I32-J32</f>
        <v>14.083333333333334</v>
      </c>
      <c r="L32" s="39">
        <f t="shared" ref="L32" si="126">(G32)/(G32+H32)</f>
        <v>0.6707070707070707</v>
      </c>
      <c r="M32" s="43" t="s">
        <v>132</v>
      </c>
    </row>
    <row r="33" spans="1:13" ht="14.25" customHeight="1" x14ac:dyDescent="0.2">
      <c r="A33" s="37">
        <v>1996</v>
      </c>
      <c r="B33" s="37">
        <f t="shared" si="0"/>
        <v>10</v>
      </c>
      <c r="C33" s="37">
        <f>SUM('F-C'!G318:G327)</f>
        <v>5</v>
      </c>
      <c r="D33" s="38">
        <f>SUM('F-C'!H318:H327)</f>
        <v>5</v>
      </c>
      <c r="E33" s="37">
        <f>SUM('F-C'!I318:I327)</f>
        <v>0</v>
      </c>
      <c r="F33" s="39">
        <f t="shared" si="1"/>
        <v>0.5</v>
      </c>
      <c r="G33" s="40">
        <f>SUM('F-C'!D318:D327)</f>
        <v>276</v>
      </c>
      <c r="H33" s="38">
        <f>SUM('F-C'!E318:E327)</f>
        <v>194</v>
      </c>
      <c r="I33" s="41">
        <f t="shared" ref="I33" si="127">G33/B33</f>
        <v>27.6</v>
      </c>
      <c r="J33" s="41">
        <f t="shared" ref="J33" si="128">H33/B33</f>
        <v>19.399999999999999</v>
      </c>
      <c r="K33" s="42">
        <f t="shared" ref="K33" si="129">I33-J33</f>
        <v>8.2000000000000028</v>
      </c>
      <c r="L33" s="39">
        <f t="shared" ref="L33" si="130">(G33)/(G33+H33)</f>
        <v>0.58723404255319145</v>
      </c>
      <c r="M33" s="43" t="s">
        <v>132</v>
      </c>
    </row>
    <row r="34" spans="1:13" ht="14.25" customHeight="1" x14ac:dyDescent="0.2">
      <c r="A34" s="37">
        <v>1997</v>
      </c>
      <c r="B34" s="37">
        <f t="shared" si="0"/>
        <v>10</v>
      </c>
      <c r="C34" s="37">
        <f>SUM('F-C'!G328:G337)</f>
        <v>3</v>
      </c>
      <c r="D34" s="38">
        <f>SUM('F-C'!H328:H337)</f>
        <v>7</v>
      </c>
      <c r="E34" s="37">
        <f>SUM('F-C'!I328:I337)</f>
        <v>0</v>
      </c>
      <c r="F34" s="39">
        <f t="shared" si="1"/>
        <v>0.3</v>
      </c>
      <c r="G34" s="40">
        <f>SUM('F-C'!D328:D337)</f>
        <v>149</v>
      </c>
      <c r="H34" s="38">
        <f>SUM('F-C'!E328:E337)</f>
        <v>267</v>
      </c>
      <c r="I34" s="41">
        <f t="shared" ref="I34" si="131">G34/B34</f>
        <v>14.9</v>
      </c>
      <c r="J34" s="41">
        <f t="shared" ref="J34" si="132">H34/B34</f>
        <v>26.7</v>
      </c>
      <c r="K34" s="42">
        <f t="shared" ref="K34" si="133">I34-J34</f>
        <v>-11.799999999999999</v>
      </c>
      <c r="L34" s="39">
        <f t="shared" ref="L34" si="134">(G34)/(G34+H34)</f>
        <v>0.35817307692307693</v>
      </c>
      <c r="M34" s="43" t="s">
        <v>142</v>
      </c>
    </row>
    <row r="35" spans="1:13" ht="14.25" customHeight="1" x14ac:dyDescent="0.2">
      <c r="A35" s="37">
        <v>1998</v>
      </c>
      <c r="B35" s="37">
        <f t="shared" si="0"/>
        <v>10</v>
      </c>
      <c r="C35" s="37">
        <f>SUM('F-C'!G338:G347)</f>
        <v>1</v>
      </c>
      <c r="D35" s="38">
        <f>SUM('F-C'!H338:H347)</f>
        <v>9</v>
      </c>
      <c r="E35" s="37">
        <f>SUM('F-C'!I338:I347)</f>
        <v>0</v>
      </c>
      <c r="F35" s="39">
        <f t="shared" si="1"/>
        <v>0.1</v>
      </c>
      <c r="G35" s="40">
        <f>SUM('F-C'!D338:D347)</f>
        <v>110</v>
      </c>
      <c r="H35" s="38">
        <f>SUM('F-C'!E338:E347)</f>
        <v>336</v>
      </c>
      <c r="I35" s="41">
        <f t="shared" ref="I35" si="135">G35/B35</f>
        <v>11</v>
      </c>
      <c r="J35" s="41">
        <f t="shared" ref="J35" si="136">H35/B35</f>
        <v>33.6</v>
      </c>
      <c r="K35" s="42">
        <f t="shared" ref="K35" si="137">I35-J35</f>
        <v>-22.6</v>
      </c>
      <c r="L35" s="39">
        <f t="shared" ref="L35" si="138">(G35)/(G35+H35)</f>
        <v>0.24663677130044842</v>
      </c>
      <c r="M35" s="43" t="s">
        <v>117</v>
      </c>
    </row>
    <row r="36" spans="1:13" ht="14.25" customHeight="1" x14ac:dyDescent="0.2">
      <c r="A36" s="37">
        <v>1999</v>
      </c>
      <c r="B36" s="37">
        <f t="shared" si="0"/>
        <v>10</v>
      </c>
      <c r="C36" s="37">
        <f>SUM('F-C'!G348:G357)</f>
        <v>1</v>
      </c>
      <c r="D36" s="38">
        <f>SUM('F-C'!H348:H357)</f>
        <v>9</v>
      </c>
      <c r="E36" s="37">
        <f>SUM('F-C'!I348:I357)</f>
        <v>0</v>
      </c>
      <c r="F36" s="39">
        <f t="shared" si="1"/>
        <v>0.1</v>
      </c>
      <c r="G36" s="40">
        <f>SUM('F-C'!D348:D357)</f>
        <v>108</v>
      </c>
      <c r="H36" s="38">
        <f>SUM('F-C'!E348:E357)</f>
        <v>400</v>
      </c>
      <c r="I36" s="41">
        <f t="shared" ref="I36" si="139">G36/B36</f>
        <v>10.8</v>
      </c>
      <c r="J36" s="41">
        <f t="shared" ref="J36" si="140">H36/B36</f>
        <v>40</v>
      </c>
      <c r="K36" s="42">
        <f t="shared" ref="K36" si="141">I36-J36</f>
        <v>-29.2</v>
      </c>
      <c r="L36" s="39">
        <f t="shared" ref="L36" si="142">(G36)/(G36+H36)</f>
        <v>0.2125984251968504</v>
      </c>
      <c r="M36" s="43" t="s">
        <v>117</v>
      </c>
    </row>
    <row r="37" spans="1:13" ht="14.25" customHeight="1" x14ac:dyDescent="0.2">
      <c r="A37" s="37">
        <v>2000</v>
      </c>
      <c r="B37" s="37">
        <f t="shared" si="0"/>
        <v>10</v>
      </c>
      <c r="C37" s="37">
        <f>SUM('F-C'!G358:G367)</f>
        <v>2</v>
      </c>
      <c r="D37" s="38">
        <f>SUM('F-C'!H358:H367)</f>
        <v>8</v>
      </c>
      <c r="E37" s="37">
        <f>SUM('F-C'!I358:I367)</f>
        <v>0</v>
      </c>
      <c r="F37" s="39">
        <f t="shared" si="1"/>
        <v>0.2</v>
      </c>
      <c r="G37" s="40">
        <f>SUM('F-C'!D358:D367)</f>
        <v>135</v>
      </c>
      <c r="H37" s="38">
        <f>SUM('F-C'!E358:E367)</f>
        <v>336</v>
      </c>
      <c r="I37" s="41">
        <f t="shared" ref="I37" si="143">G37/B37</f>
        <v>13.5</v>
      </c>
      <c r="J37" s="41">
        <f t="shared" ref="J37" si="144">H37/B37</f>
        <v>33.6</v>
      </c>
      <c r="K37" s="42">
        <f t="shared" ref="K37" si="145">I37-J37</f>
        <v>-20.100000000000001</v>
      </c>
      <c r="L37" s="39">
        <f t="shared" ref="L37" si="146">(G37)/(G37+H37)</f>
        <v>0.28662420382165604</v>
      </c>
      <c r="M37" s="43" t="s">
        <v>117</v>
      </c>
    </row>
    <row r="38" spans="1:13" ht="14.25" customHeight="1" x14ac:dyDescent="0.2">
      <c r="A38" s="37">
        <v>2001</v>
      </c>
      <c r="B38" s="37">
        <f t="shared" si="0"/>
        <v>10</v>
      </c>
      <c r="C38" s="37">
        <f>SUM('F-C'!G368:G377)</f>
        <v>2</v>
      </c>
      <c r="D38" s="38">
        <f>SUM('F-C'!H368:H377)</f>
        <v>8</v>
      </c>
      <c r="E38" s="37">
        <f>SUM('F-C'!I368:I377)</f>
        <v>0</v>
      </c>
      <c r="F38" s="39">
        <f t="shared" si="1"/>
        <v>0.2</v>
      </c>
      <c r="G38" s="40">
        <f>SUM('F-C'!D368:D377)</f>
        <v>135</v>
      </c>
      <c r="H38" s="38">
        <f>SUM('F-C'!E368:E377)</f>
        <v>290</v>
      </c>
      <c r="I38" s="41">
        <f t="shared" ref="I38" si="147">G38/B38</f>
        <v>13.5</v>
      </c>
      <c r="J38" s="41">
        <f t="shared" ref="J38" si="148">H38/B38</f>
        <v>29</v>
      </c>
      <c r="K38" s="42">
        <f t="shared" ref="K38" si="149">I38-J38</f>
        <v>-15.5</v>
      </c>
      <c r="L38" s="39">
        <f t="shared" ref="L38" si="150">(G38)/(G38+H38)</f>
        <v>0.31764705882352939</v>
      </c>
      <c r="M38" s="43" t="s">
        <v>117</v>
      </c>
    </row>
    <row r="39" spans="1:13" ht="14.25" customHeight="1" x14ac:dyDescent="0.2">
      <c r="A39" s="37">
        <v>2002</v>
      </c>
      <c r="B39" s="37">
        <f t="shared" si="0"/>
        <v>10</v>
      </c>
      <c r="C39" s="37">
        <f>SUM('F-C'!G378:G387)</f>
        <v>5</v>
      </c>
      <c r="D39" s="38">
        <f>SUM('F-C'!H378:H387)</f>
        <v>5</v>
      </c>
      <c r="E39" s="37">
        <f>SUM('F-C'!I378:I387)</f>
        <v>0</v>
      </c>
      <c r="F39" s="39">
        <f t="shared" si="1"/>
        <v>0.5</v>
      </c>
      <c r="G39" s="40">
        <f>SUM('F-C'!D378:D387)</f>
        <v>183</v>
      </c>
      <c r="H39" s="38">
        <f>SUM('F-C'!E378:E387)</f>
        <v>165</v>
      </c>
      <c r="I39" s="41">
        <f t="shared" ref="I39" si="151">G39/B39</f>
        <v>18.3</v>
      </c>
      <c r="J39" s="41">
        <f t="shared" ref="J39" si="152">H39/B39</f>
        <v>16.5</v>
      </c>
      <c r="K39" s="42">
        <f t="shared" ref="K39" si="153">I39-J39</f>
        <v>1.8000000000000007</v>
      </c>
      <c r="L39" s="39">
        <f t="shared" ref="L39" si="154">(G39)/(G39+H39)</f>
        <v>0.52586206896551724</v>
      </c>
      <c r="M39" s="43" t="s">
        <v>117</v>
      </c>
    </row>
    <row r="40" spans="1:13" ht="14.25" customHeight="1" x14ac:dyDescent="0.2">
      <c r="A40" s="37">
        <v>2003</v>
      </c>
      <c r="B40" s="37">
        <f t="shared" si="0"/>
        <v>11</v>
      </c>
      <c r="C40" s="37">
        <f>SUM('F-C'!G388:G398)</f>
        <v>7</v>
      </c>
      <c r="D40" s="38">
        <f>SUM('F-C'!H388:H398)</f>
        <v>4</v>
      </c>
      <c r="E40" s="37">
        <f>SUM('F-C'!I388:I398)</f>
        <v>0</v>
      </c>
      <c r="F40" s="39">
        <f t="shared" si="1"/>
        <v>0.63636363636363635</v>
      </c>
      <c r="G40" s="40">
        <f>SUM('F-C'!D388:D398)</f>
        <v>274</v>
      </c>
      <c r="H40" s="38">
        <f>SUM('F-C'!E388:E398)</f>
        <v>148</v>
      </c>
      <c r="I40" s="41">
        <f t="shared" ref="I40" si="155">G40/B40</f>
        <v>24.90909090909091</v>
      </c>
      <c r="J40" s="41">
        <f t="shared" ref="J40" si="156">H40/B40</f>
        <v>13.454545454545455</v>
      </c>
      <c r="K40" s="42">
        <f t="shared" ref="K40" si="157">I40-J40</f>
        <v>11.454545454545455</v>
      </c>
      <c r="L40" s="39">
        <f t="shared" ref="L40" si="158">(G40)/(G40+H40)</f>
        <v>0.64928909952606639</v>
      </c>
      <c r="M40" s="43" t="s">
        <v>135</v>
      </c>
    </row>
    <row r="41" spans="1:13" ht="14.25" customHeight="1" x14ac:dyDescent="0.2">
      <c r="B41" s="37" t="s">
        <v>49</v>
      </c>
      <c r="F41" s="39"/>
      <c r="I41" s="41" t="s">
        <v>49</v>
      </c>
      <c r="J41" s="41" t="s">
        <v>49</v>
      </c>
      <c r="K41" s="42" t="s">
        <v>49</v>
      </c>
      <c r="L41" s="39" t="s">
        <v>49</v>
      </c>
    </row>
    <row r="42" spans="1:13" ht="14.25" customHeight="1" x14ac:dyDescent="0.2">
      <c r="B42" s="37">
        <f>SUM(B2:B41)</f>
        <v>397</v>
      </c>
      <c r="C42" s="37">
        <f>SUM(C2:C41)</f>
        <v>158</v>
      </c>
      <c r="D42" s="37">
        <f>SUM(D2:D41)</f>
        <v>235</v>
      </c>
      <c r="E42" s="37">
        <f>SUM(E2:E41)</f>
        <v>4</v>
      </c>
      <c r="F42" s="39">
        <f>(C42+(E42/2))/(C42+D42+E42)</f>
        <v>0.40302267002518893</v>
      </c>
      <c r="G42" s="40">
        <f>SUM(G2:G41)</f>
        <v>6308</v>
      </c>
      <c r="H42" s="40">
        <f>SUM(H2:H41)</f>
        <v>8351</v>
      </c>
      <c r="I42" s="45">
        <f>G42/B42</f>
        <v>15.889168765743072</v>
      </c>
      <c r="J42" s="45">
        <f>H42/B42</f>
        <v>21.035264483627206</v>
      </c>
      <c r="K42" s="42">
        <f>I42-J42</f>
        <v>-5.1460957178841333</v>
      </c>
      <c r="L42" s="39">
        <f>(G42)/(G42+H42)</f>
        <v>0.43031584691998093</v>
      </c>
    </row>
    <row r="43" spans="1:13" ht="14.25" customHeight="1" x14ac:dyDescent="0.2">
      <c r="C43" s="37" t="s">
        <v>49</v>
      </c>
      <c r="D43" s="37" t="s">
        <v>49</v>
      </c>
      <c r="E43" s="37" t="s">
        <v>49</v>
      </c>
      <c r="G43" s="45">
        <f>AVERAGE(G2:G41)</f>
        <v>161.74358974358975</v>
      </c>
      <c r="H43" s="45">
        <f>AVERAGE(H2:H41)</f>
        <v>214.12820512820514</v>
      </c>
      <c r="I43" s="41" t="s">
        <v>49</v>
      </c>
      <c r="J43" s="41" t="s">
        <v>49</v>
      </c>
      <c r="K43" s="42" t="s">
        <v>49</v>
      </c>
      <c r="L43" s="42" t="s">
        <v>49</v>
      </c>
      <c r="M43" s="43" t="s">
        <v>129</v>
      </c>
    </row>
    <row r="44" spans="1:13" ht="14.25" customHeight="1" x14ac:dyDescent="0.2">
      <c r="G44" s="46"/>
      <c r="H44" s="46"/>
      <c r="M44" s="43" t="s">
        <v>49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workbookViewId="0">
      <pane ySplit="1" topLeftCell="A2" activePane="bottomLeft" state="frozen"/>
      <selection pane="bottomLeft" activeCell="F25" sqref="F25"/>
    </sheetView>
  </sheetViews>
  <sheetFormatPr defaultRowHeight="14.25" customHeight="1" x14ac:dyDescent="0.2"/>
  <cols>
    <col min="1" max="1" width="5.7109375" style="13" customWidth="1"/>
    <col min="2" max="2" width="6.7109375" style="11" customWidth="1"/>
    <col min="3" max="3" width="25.42578125" style="12" customWidth="1"/>
    <col min="4" max="5" width="7.85546875" style="13" customWidth="1"/>
    <col min="6" max="6" width="6.7109375" style="13" customWidth="1"/>
    <col min="7" max="8" width="4.5703125" style="13" customWidth="1"/>
    <col min="9" max="9" width="3.42578125" style="13" customWidth="1"/>
    <col min="10" max="10" width="5.85546875" style="13" customWidth="1"/>
    <col min="11" max="11" width="7.5703125" style="13" customWidth="1"/>
    <col min="12" max="12" width="19.85546875" style="20" customWidth="1"/>
    <col min="13" max="13" width="32.85546875" style="15" customWidth="1"/>
    <col min="14" max="14" width="23" style="12" customWidth="1"/>
    <col min="15" max="15" width="38.28515625" style="20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5" t="s">
        <v>11</v>
      </c>
      <c r="M1" s="6" t="s">
        <v>12</v>
      </c>
      <c r="N1" s="7" t="s">
        <v>13</v>
      </c>
      <c r="O1" s="1" t="s">
        <v>14</v>
      </c>
    </row>
    <row r="2" spans="1:15" ht="14.25" customHeight="1" x14ac:dyDescent="0.2">
      <c r="A2" s="21">
        <v>1978</v>
      </c>
      <c r="B2" s="22">
        <v>42319</v>
      </c>
      <c r="C2" s="23" t="s">
        <v>60</v>
      </c>
      <c r="D2" s="24">
        <v>22</v>
      </c>
      <c r="E2" s="24">
        <v>14</v>
      </c>
      <c r="F2" s="24" t="s">
        <v>6</v>
      </c>
      <c r="G2" s="24">
        <v>1</v>
      </c>
      <c r="H2" s="24"/>
      <c r="I2" s="24"/>
      <c r="J2" s="24"/>
      <c r="K2" s="24" t="s">
        <v>16</v>
      </c>
      <c r="L2" s="25" t="s">
        <v>53</v>
      </c>
      <c r="M2" s="26"/>
      <c r="N2" s="23" t="s">
        <v>77</v>
      </c>
      <c r="O2" s="27" t="s">
        <v>79</v>
      </c>
    </row>
    <row r="3" spans="1:15" ht="14.25" customHeight="1" x14ac:dyDescent="0.2">
      <c r="A3" s="21">
        <v>1978</v>
      </c>
      <c r="B3" s="22">
        <v>42326</v>
      </c>
      <c r="C3" s="23" t="s">
        <v>80</v>
      </c>
      <c r="D3" s="24">
        <v>20</v>
      </c>
      <c r="E3" s="24">
        <v>7</v>
      </c>
      <c r="F3" s="24" t="s">
        <v>6</v>
      </c>
      <c r="G3" s="24">
        <v>1</v>
      </c>
      <c r="H3" s="24"/>
      <c r="I3" s="24"/>
      <c r="J3" s="24"/>
      <c r="K3" s="24" t="s">
        <v>16</v>
      </c>
      <c r="L3" s="25" t="s">
        <v>53</v>
      </c>
      <c r="M3" s="26"/>
      <c r="N3" s="23" t="s">
        <v>77</v>
      </c>
      <c r="O3" s="27" t="s">
        <v>79</v>
      </c>
    </row>
    <row r="4" spans="1:15" ht="14.25" customHeight="1" x14ac:dyDescent="0.2">
      <c r="A4" s="21">
        <v>1978</v>
      </c>
      <c r="B4" s="22">
        <v>42333</v>
      </c>
      <c r="C4" s="23" t="s">
        <v>81</v>
      </c>
      <c r="D4" s="24">
        <v>6</v>
      </c>
      <c r="E4" s="24">
        <v>28</v>
      </c>
      <c r="F4" s="24" t="s">
        <v>7</v>
      </c>
      <c r="G4" s="24"/>
      <c r="H4" s="24">
        <v>1</v>
      </c>
      <c r="I4" s="24"/>
      <c r="J4" s="24"/>
      <c r="K4" s="24" t="s">
        <v>15</v>
      </c>
      <c r="L4" s="25" t="s">
        <v>81</v>
      </c>
      <c r="M4" s="26" t="s">
        <v>82</v>
      </c>
      <c r="N4" s="23" t="s">
        <v>77</v>
      </c>
      <c r="O4" s="27" t="s">
        <v>83</v>
      </c>
    </row>
    <row r="5" spans="1:15" ht="14.25" customHeight="1" x14ac:dyDescent="0.2">
      <c r="A5" s="10">
        <v>1980</v>
      </c>
      <c r="B5" s="11">
        <v>42323</v>
      </c>
      <c r="C5" s="12" t="s">
        <v>45</v>
      </c>
      <c r="D5" s="13">
        <v>14</v>
      </c>
      <c r="E5" s="13">
        <v>13</v>
      </c>
      <c r="F5" s="13" t="s">
        <v>6</v>
      </c>
      <c r="G5" s="13">
        <v>1</v>
      </c>
      <c r="K5" s="13" t="s">
        <v>16</v>
      </c>
      <c r="L5" s="14" t="s">
        <v>53</v>
      </c>
      <c r="N5" s="12" t="s">
        <v>77</v>
      </c>
      <c r="O5" s="28" t="s">
        <v>79</v>
      </c>
    </row>
    <row r="6" spans="1:15" ht="14.25" customHeight="1" x14ac:dyDescent="0.2">
      <c r="A6" s="10">
        <v>1980</v>
      </c>
      <c r="B6" s="11">
        <v>42329</v>
      </c>
      <c r="C6" s="12" t="s">
        <v>36</v>
      </c>
      <c r="D6" s="13">
        <v>34</v>
      </c>
      <c r="E6" s="13">
        <v>0</v>
      </c>
      <c r="F6" s="13" t="s">
        <v>6</v>
      </c>
      <c r="G6" s="13">
        <v>1</v>
      </c>
      <c r="K6" s="13" t="s">
        <v>15</v>
      </c>
      <c r="L6" s="14" t="s">
        <v>48</v>
      </c>
      <c r="N6" s="12" t="s">
        <v>77</v>
      </c>
      <c r="O6" s="28" t="s">
        <v>87</v>
      </c>
    </row>
    <row r="7" spans="1:15" ht="14.25" customHeight="1" x14ac:dyDescent="0.2">
      <c r="A7" s="10">
        <v>1980</v>
      </c>
      <c r="B7" s="11">
        <v>42337</v>
      </c>
      <c r="C7" s="12" t="s">
        <v>88</v>
      </c>
      <c r="D7" s="13">
        <v>22</v>
      </c>
      <c r="E7" s="13">
        <v>36</v>
      </c>
      <c r="F7" s="13" t="s">
        <v>7</v>
      </c>
      <c r="H7" s="13">
        <v>1</v>
      </c>
      <c r="K7" s="13" t="s">
        <v>16</v>
      </c>
      <c r="L7" s="14" t="s">
        <v>53</v>
      </c>
      <c r="N7" s="12" t="s">
        <v>77</v>
      </c>
      <c r="O7" s="28" t="s">
        <v>79</v>
      </c>
    </row>
    <row r="8" spans="1:15" ht="14.25" customHeight="1" x14ac:dyDescent="0.2">
      <c r="A8" s="21">
        <v>1981</v>
      </c>
      <c r="B8" s="22">
        <v>42321</v>
      </c>
      <c r="C8" s="23" t="s">
        <v>89</v>
      </c>
      <c r="D8" s="24">
        <v>8</v>
      </c>
      <c r="E8" s="24">
        <v>30</v>
      </c>
      <c r="F8" s="24" t="s">
        <v>7</v>
      </c>
      <c r="G8" s="24"/>
      <c r="H8" s="24">
        <v>1</v>
      </c>
      <c r="I8" s="24"/>
      <c r="J8" s="24"/>
      <c r="K8" s="24" t="s">
        <v>15</v>
      </c>
      <c r="L8" s="25" t="s">
        <v>90</v>
      </c>
      <c r="M8" s="26" t="s">
        <v>91</v>
      </c>
      <c r="N8" s="23" t="s">
        <v>77</v>
      </c>
      <c r="O8" s="27" t="s">
        <v>92</v>
      </c>
    </row>
    <row r="9" spans="1:15" ht="14.25" customHeight="1" x14ac:dyDescent="0.2">
      <c r="A9" s="10">
        <v>1982</v>
      </c>
      <c r="B9" s="11">
        <v>42321</v>
      </c>
      <c r="C9" s="12" t="s">
        <v>89</v>
      </c>
      <c r="D9" s="13">
        <v>0</v>
      </c>
      <c r="E9" s="13">
        <v>21</v>
      </c>
      <c r="F9" s="13" t="s">
        <v>7</v>
      </c>
      <c r="H9" s="13">
        <v>1</v>
      </c>
      <c r="K9" s="13" t="s">
        <v>16</v>
      </c>
      <c r="L9" s="14" t="s">
        <v>53</v>
      </c>
      <c r="N9" s="12" t="s">
        <v>77</v>
      </c>
      <c r="O9" s="28" t="s">
        <v>79</v>
      </c>
    </row>
    <row r="10" spans="1:15" ht="14.25" customHeight="1" x14ac:dyDescent="0.2">
      <c r="A10" s="21">
        <v>1995</v>
      </c>
      <c r="B10" s="22">
        <v>42326</v>
      </c>
      <c r="C10" s="23" t="s">
        <v>61</v>
      </c>
      <c r="D10" s="24">
        <v>21</v>
      </c>
      <c r="E10" s="24">
        <v>12</v>
      </c>
      <c r="F10" s="24" t="s">
        <v>6</v>
      </c>
      <c r="G10" s="24">
        <v>1</v>
      </c>
      <c r="H10" s="24"/>
      <c r="I10" s="24"/>
      <c r="J10" s="24"/>
      <c r="K10" s="24" t="s">
        <v>16</v>
      </c>
      <c r="L10" s="25" t="s">
        <v>53</v>
      </c>
      <c r="M10" s="26" t="s">
        <v>121</v>
      </c>
      <c r="N10" s="23" t="s">
        <v>132</v>
      </c>
      <c r="O10" s="27" t="s">
        <v>79</v>
      </c>
    </row>
    <row r="11" spans="1:15" ht="14.25" customHeight="1" x14ac:dyDescent="0.2">
      <c r="A11" s="21">
        <v>1995</v>
      </c>
      <c r="B11" s="22">
        <v>42332</v>
      </c>
      <c r="C11" s="23" t="s">
        <v>113</v>
      </c>
      <c r="D11" s="24">
        <v>16</v>
      </c>
      <c r="E11" s="24">
        <v>28</v>
      </c>
      <c r="F11" s="24" t="s">
        <v>7</v>
      </c>
      <c r="G11" s="24"/>
      <c r="H11" s="24">
        <v>1</v>
      </c>
      <c r="I11" s="24"/>
      <c r="J11" s="24"/>
      <c r="K11" s="24" t="s">
        <v>15</v>
      </c>
      <c r="L11" s="25" t="s">
        <v>115</v>
      </c>
      <c r="M11" s="26"/>
      <c r="N11" s="23" t="s">
        <v>132</v>
      </c>
      <c r="O11" s="27" t="s">
        <v>133</v>
      </c>
    </row>
    <row r="12" spans="1:15" ht="14.25" customHeight="1" x14ac:dyDescent="0.2">
      <c r="A12" s="10">
        <v>2003</v>
      </c>
      <c r="B12" s="11">
        <v>42322</v>
      </c>
      <c r="C12" s="12" t="s">
        <v>120</v>
      </c>
      <c r="D12" s="13">
        <v>27</v>
      </c>
      <c r="E12" s="13">
        <v>34</v>
      </c>
      <c r="F12" s="13" t="s">
        <v>7</v>
      </c>
      <c r="H12" s="13">
        <v>1</v>
      </c>
      <c r="K12" s="13" t="s">
        <v>16</v>
      </c>
      <c r="L12" s="14" t="s">
        <v>53</v>
      </c>
      <c r="M12" s="15" t="s">
        <v>121</v>
      </c>
      <c r="N12" s="12" t="s">
        <v>135</v>
      </c>
      <c r="O12" s="28" t="s">
        <v>79</v>
      </c>
    </row>
    <row r="13" spans="1:15" ht="14.25" customHeight="1" x14ac:dyDescent="0.2">
      <c r="A13" s="10" t="s">
        <v>49</v>
      </c>
      <c r="B13" s="11" t="s">
        <v>49</v>
      </c>
      <c r="C13" s="12" t="s">
        <v>49</v>
      </c>
      <c r="D13" s="13" t="s">
        <v>49</v>
      </c>
      <c r="E13" s="13" t="s">
        <v>49</v>
      </c>
      <c r="L13" s="14"/>
      <c r="O13" s="28"/>
    </row>
    <row r="14" spans="1:15" ht="14.25" customHeight="1" x14ac:dyDescent="0.2">
      <c r="A14" s="10"/>
      <c r="D14" s="17">
        <f>SUM(D2:D13)</f>
        <v>190</v>
      </c>
      <c r="E14" s="17">
        <f>SUM(E2:E13)</f>
        <v>223</v>
      </c>
      <c r="G14" s="13">
        <f>SUM(G2:G13)</f>
        <v>5</v>
      </c>
      <c r="H14" s="13">
        <f>SUM(H2:H13)</f>
        <v>6</v>
      </c>
      <c r="I14" s="13">
        <f>SUM(I2:I13)</f>
        <v>0</v>
      </c>
      <c r="J14" s="18">
        <f>(G14+(I14/2))/(G14+H14+I14)</f>
        <v>0.45454545454545453</v>
      </c>
      <c r="L14" s="14"/>
      <c r="O14" s="28"/>
    </row>
    <row r="15" spans="1:15" ht="14.25" customHeight="1" x14ac:dyDescent="0.2">
      <c r="A15" s="10"/>
      <c r="D15" s="19">
        <f>AVERAGE(D2:D13)</f>
        <v>17.272727272727273</v>
      </c>
      <c r="E15" s="19">
        <f>AVERAGE(E2:E13)</f>
        <v>20.272727272727273</v>
      </c>
      <c r="F15" s="19">
        <f>D15-E15</f>
        <v>-3</v>
      </c>
      <c r="L15" s="14"/>
      <c r="O15" s="28"/>
    </row>
    <row r="16" spans="1:15" ht="14.25" customHeight="1" x14ac:dyDescent="0.2">
      <c r="A16" s="10"/>
      <c r="L16" s="14"/>
      <c r="O16" s="28"/>
    </row>
    <row r="17" spans="1:15" ht="14.25" customHeight="1" x14ac:dyDescent="0.2">
      <c r="A17" s="10"/>
      <c r="L17" s="14"/>
      <c r="O17" s="28"/>
    </row>
    <row r="18" spans="1:15" ht="14.25" customHeight="1" x14ac:dyDescent="0.2">
      <c r="A18" s="10"/>
      <c r="L18" s="14"/>
      <c r="O18" s="28"/>
    </row>
    <row r="19" spans="1:15" ht="14.25" customHeight="1" x14ac:dyDescent="0.2">
      <c r="A19" s="10"/>
      <c r="L19" s="14"/>
      <c r="O19" s="28"/>
    </row>
    <row r="20" spans="1:15" ht="14.25" customHeight="1" x14ac:dyDescent="0.2">
      <c r="A20" s="10"/>
      <c r="L20" s="14"/>
      <c r="O20" s="28"/>
    </row>
    <row r="21" spans="1:15" ht="14.25" customHeight="1" x14ac:dyDescent="0.2">
      <c r="A21" s="10"/>
      <c r="L21" s="14"/>
      <c r="O21" s="28"/>
    </row>
    <row r="22" spans="1:15" ht="14.25" customHeight="1" x14ac:dyDescent="0.2">
      <c r="A22" s="10"/>
      <c r="L22" s="14"/>
      <c r="O22" s="28"/>
    </row>
    <row r="23" spans="1:15" ht="14.25" customHeight="1" x14ac:dyDescent="0.2">
      <c r="A23" s="10"/>
      <c r="L23" s="14"/>
      <c r="O23" s="28"/>
    </row>
    <row r="24" spans="1:15" ht="14.25" customHeight="1" x14ac:dyDescent="0.2">
      <c r="A24" s="10"/>
      <c r="L24" s="14"/>
      <c r="O24" s="28"/>
    </row>
    <row r="25" spans="1:15" ht="14.25" customHeight="1" x14ac:dyDescent="0.2">
      <c r="A25" s="10"/>
      <c r="L25" s="14"/>
      <c r="O25" s="28"/>
    </row>
    <row r="26" spans="1:15" ht="14.25" customHeight="1" x14ac:dyDescent="0.2">
      <c r="A26" s="10"/>
      <c r="L26" s="14"/>
      <c r="O26" s="9"/>
    </row>
  </sheetData>
  <conditionalFormatting sqref="F15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F-C</vt:lpstr>
      <vt:lpstr>Yearly</vt:lpstr>
      <vt:lpstr>playoffs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2015-08-23T22:07:57Z</dcterms:created>
  <dcterms:modified xsi:type="dcterms:W3CDTF">2016-11-23T19:38:24Z</dcterms:modified>
</cp:coreProperties>
</file>