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8715"/>
  </bookViews>
  <sheets>
    <sheet name="Schoolfield" sheetId="1" r:id="rId1"/>
    <sheet name="Year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G17" i="2"/>
  <c r="D17" i="2"/>
  <c r="E17" i="2"/>
  <c r="C17" i="2"/>
  <c r="G16" i="2"/>
  <c r="H16" i="2"/>
  <c r="D16" i="2"/>
  <c r="E16" i="2"/>
  <c r="C16" i="2"/>
  <c r="F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C12" i="2"/>
  <c r="H12" i="2"/>
  <c r="G12" i="2"/>
  <c r="D12" i="2"/>
  <c r="E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F14" i="2" l="1"/>
  <c r="L17" i="2"/>
  <c r="B17" i="2"/>
  <c r="I17" i="2" s="1"/>
  <c r="F17" i="2"/>
  <c r="L16" i="2"/>
  <c r="B16" i="2"/>
  <c r="I16" i="2" s="1"/>
  <c r="L15" i="2"/>
  <c r="B15" i="2"/>
  <c r="J15" i="2" s="1"/>
  <c r="F15" i="2"/>
  <c r="B13" i="2"/>
  <c r="J13" i="2" s="1"/>
  <c r="L14" i="2"/>
  <c r="B14" i="2"/>
  <c r="J14" i="2" s="1"/>
  <c r="L13" i="2"/>
  <c r="F13" i="2"/>
  <c r="F11" i="2"/>
  <c r="L12" i="2"/>
  <c r="L11" i="2"/>
  <c r="B11" i="2"/>
  <c r="J11" i="2" s="1"/>
  <c r="L9" i="2"/>
  <c r="L10" i="2"/>
  <c r="B10" i="2"/>
  <c r="I10" i="2" s="1"/>
  <c r="F10" i="2"/>
  <c r="B9" i="2"/>
  <c r="I9" i="2" s="1"/>
  <c r="F9" i="2"/>
  <c r="C8" i="2"/>
  <c r="F8" i="2" s="1"/>
  <c r="L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I13" i="2" l="1"/>
  <c r="I15" i="2"/>
  <c r="J17" i="2"/>
  <c r="K17" i="2" s="1"/>
  <c r="J16" i="2"/>
  <c r="K16" i="2" s="1"/>
  <c r="K15" i="2"/>
  <c r="I14" i="2"/>
  <c r="K14" i="2" s="1"/>
  <c r="K13" i="2"/>
  <c r="J9" i="2"/>
  <c r="K9" i="2" s="1"/>
  <c r="I11" i="2"/>
  <c r="K11" i="2" s="1"/>
  <c r="J10" i="2"/>
  <c r="K10" i="2" s="1"/>
  <c r="B8" i="2"/>
  <c r="F7" i="2"/>
  <c r="L7" i="2"/>
  <c r="B7" i="2"/>
  <c r="J7" i="2" s="1"/>
  <c r="L6" i="2"/>
  <c r="B6" i="2"/>
  <c r="I6" i="2" s="1"/>
  <c r="F6" i="2"/>
  <c r="L5" i="2"/>
  <c r="F5" i="2"/>
  <c r="B5" i="2"/>
  <c r="L4" i="2"/>
  <c r="B4" i="2"/>
  <c r="I4" i="2" s="1"/>
  <c r="F4" i="2"/>
  <c r="H3" i="2"/>
  <c r="G3" i="2"/>
  <c r="D3" i="2"/>
  <c r="E3" i="2"/>
  <c r="C3" i="2"/>
  <c r="H2" i="2"/>
  <c r="G2" i="2"/>
  <c r="D2" i="2"/>
  <c r="E2" i="2"/>
  <c r="C2" i="2"/>
  <c r="J4" i="2" l="1"/>
  <c r="J6" i="2"/>
  <c r="K6" i="2" s="1"/>
  <c r="I8" i="2"/>
  <c r="J8" i="2"/>
  <c r="I7" i="2"/>
  <c r="K7" i="2" s="1"/>
  <c r="I5" i="2"/>
  <c r="J5" i="2"/>
  <c r="K4" i="2"/>
  <c r="L3" i="2"/>
  <c r="B3" i="2"/>
  <c r="I3" i="2" s="1"/>
  <c r="F3" i="2"/>
  <c r="E19" i="2"/>
  <c r="G20" i="2"/>
  <c r="G19" i="2"/>
  <c r="L2" i="2"/>
  <c r="F2" i="2"/>
  <c r="B2" i="2"/>
  <c r="D19" i="2"/>
  <c r="H20" i="2"/>
  <c r="H19" i="2"/>
  <c r="H142" i="1"/>
  <c r="I142" i="1"/>
  <c r="K8" i="2" l="1"/>
  <c r="K5" i="2"/>
  <c r="J3" i="2"/>
  <c r="K3" i="2" s="1"/>
  <c r="I2" i="2"/>
  <c r="L19" i="2"/>
  <c r="J2" i="2"/>
  <c r="E143" i="1"/>
  <c r="D143" i="1"/>
  <c r="K2" i="2" l="1"/>
  <c r="E142" i="1"/>
  <c r="D142" i="1"/>
  <c r="G141" i="1" l="1"/>
  <c r="G142" i="1" s="1"/>
  <c r="F141" i="1"/>
  <c r="F143" i="1" l="1"/>
  <c r="J142" i="1"/>
  <c r="C19" i="2" l="1"/>
  <c r="F19" i="2" s="1"/>
  <c r="F12" i="2"/>
  <c r="B12" i="2"/>
  <c r="J12" i="2" s="1"/>
  <c r="B19" i="2" l="1"/>
  <c r="J19" i="2" s="1"/>
  <c r="I12" i="2"/>
  <c r="K12" i="2" s="1"/>
  <c r="I19" i="2" l="1"/>
  <c r="K19" i="2" s="1"/>
</calcChain>
</file>

<file path=xl/comments1.xml><?xml version="1.0" encoding="utf-8"?>
<comments xmlns="http://schemas.openxmlformats.org/spreadsheetml/2006/main">
  <authors>
    <author>Melissa</author>
  </authors>
  <commentList>
    <comment ref="A14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<sst xmlns="http://schemas.openxmlformats.org/spreadsheetml/2006/main" count="850" uniqueCount="101">
  <si>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</si>
  <si>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</si>
  <si>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</si>
  <si>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</si>
  <si>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</si>
  <si>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</si>
  <si>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</si>
  <si>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</si>
  <si>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</si>
  <si>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</si>
  <si>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</si>
  <si>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</si>
  <si>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</si>
  <si>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</si>
  <si>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</si>
  <si>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>Home</t>
  </si>
  <si>
    <t>postponed</t>
  </si>
  <si>
    <t xml:space="preserve"> </t>
  </si>
  <si>
    <t>Victoria</t>
  </si>
  <si>
    <t>Danville</t>
  </si>
  <si>
    <t>League Park</t>
  </si>
  <si>
    <t>Bedford</t>
  </si>
  <si>
    <t>Appomattox</t>
  </si>
  <si>
    <t>Draper, NC</t>
  </si>
  <si>
    <t>Mineral Springs, NC</t>
  </si>
  <si>
    <t>Brookville</t>
  </si>
  <si>
    <t>Hargrave Military</t>
  </si>
  <si>
    <t>Altavista</t>
  </si>
  <si>
    <t>C. H. Friend</t>
  </si>
  <si>
    <t>Martinsville</t>
  </si>
  <si>
    <t>Away</t>
  </si>
  <si>
    <t>Ev Waterman</t>
  </si>
  <si>
    <t>Leaksville</t>
  </si>
  <si>
    <t>G. W. Danville</t>
  </si>
  <si>
    <t>Farmville</t>
  </si>
  <si>
    <t>Jimmy Pritchett</t>
  </si>
  <si>
    <t>Galax</t>
  </si>
  <si>
    <t>Winston-Salem</t>
  </si>
  <si>
    <t>Radford</t>
  </si>
  <si>
    <t>Radford High Stadium</t>
  </si>
  <si>
    <t>Blackstone</t>
  </si>
  <si>
    <t>playoff</t>
  </si>
  <si>
    <t>Fontaine Park</t>
  </si>
  <si>
    <t>Schoolfield Park</t>
  </si>
  <si>
    <t>Felts Park</t>
  </si>
  <si>
    <t>English Field</t>
  </si>
  <si>
    <t>George Gibbs</t>
  </si>
  <si>
    <t>Chatham</t>
  </si>
  <si>
    <t>William Byrd</t>
  </si>
  <si>
    <t>Vinton</t>
  </si>
  <si>
    <t>Leggett Field</t>
  </si>
  <si>
    <t>Graham</t>
  </si>
  <si>
    <t>Bluefield</t>
  </si>
  <si>
    <t>Municipal Stadium</t>
  </si>
  <si>
    <t>Bassett</t>
  </si>
  <si>
    <t>Dublin</t>
  </si>
  <si>
    <t>Brown Street Field</t>
  </si>
  <si>
    <t>Madison, NC</t>
  </si>
  <si>
    <t>1-4 going into game</t>
  </si>
  <si>
    <t>2-6</t>
  </si>
  <si>
    <t>Bi State Park</t>
  </si>
  <si>
    <t>7-3</t>
  </si>
  <si>
    <t>Reidsville</t>
  </si>
  <si>
    <t>Draper</t>
  </si>
  <si>
    <t>South Boston</t>
  </si>
  <si>
    <t>Virginia Episcopal</t>
  </si>
  <si>
    <t>Lynchburg</t>
  </si>
  <si>
    <t>Roxboro, NC</t>
  </si>
  <si>
    <t>Roxboro</t>
  </si>
  <si>
    <t>Clifton Forge</t>
  </si>
  <si>
    <t>Johnny Beaver</t>
  </si>
  <si>
    <t>Ruffin, NC</t>
  </si>
  <si>
    <t>Emporia</t>
  </si>
  <si>
    <t>regional playoff</t>
  </si>
  <si>
    <t>Schoolfield home game</t>
  </si>
  <si>
    <t>Mineral Springs</t>
  </si>
  <si>
    <t>Reidsville, NC</t>
  </si>
  <si>
    <t>James Huff</t>
  </si>
  <si>
    <t>mangaed by the Y.M.C.A.</t>
  </si>
  <si>
    <t>Madison</t>
  </si>
  <si>
    <t>Ruffing</t>
  </si>
  <si>
    <t>Leaksville, NC</t>
  </si>
  <si>
    <t>L. A. Hill</t>
  </si>
  <si>
    <t>Clarksville</t>
  </si>
  <si>
    <t>Mount Airy, NC</t>
  </si>
  <si>
    <t>Mount Airy</t>
  </si>
  <si>
    <t>Blackstone Military Academy</t>
  </si>
  <si>
    <t>Hillsboro, NC</t>
  </si>
  <si>
    <t>Hillsboro</t>
  </si>
  <si>
    <t>Chase City</t>
  </si>
  <si>
    <t>Westhampton</t>
  </si>
  <si>
    <t>Bethel Hill, NC</t>
  </si>
  <si>
    <t>Richmond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</si>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</sst>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#.000"/>
    <numFmt numFmtId="166" formatCode="#,###.00;[Red]#,###.00"/>
    <numFmt numFmtId="167" formatCode="#.00"/>
    <numFmt numFmtId="168" formatCode="0.00;[Red]\-0.00"/>
    <numFmt numFmtId="169" formatCode="#"/>
  </numFmts>
  <fonts count="10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51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7" fillId="5" borderId="2" xfId="2" applyFont="1" applyFill="1" applyBorder="1" applyAlignment="1">
      <alignment horizontal="center"/>
    </xf>
    <xf numFmtId="1" fontId="7" fillId="5" borderId="2" xfId="2" applyNumberFormat="1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168" fontId="7" fillId="5" borderId="2" xfId="2" applyNumberFormat="1" applyFont="1" applyFill="1" applyBorder="1" applyAlignment="1">
      <alignment horizontal="center"/>
    </xf>
    <xf numFmtId="0" fontId="8" fillId="5" borderId="2" xfId="2" applyFont="1" applyFill="1" applyBorder="1"/>
    <xf numFmtId="165" fontId="8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169" fontId="8" fillId="5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168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9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49"/>
  <sheetViews>
    <sheetView tabSelected="1" zoomScaleNormal="100" workbookViewId="0">
      <pane ySplit="1" topLeftCell="A2" activePane="bottomLeft" state="frozen"/>
      <selection pane="bottomLeft" activeCell="C15" sqref="C15"/>
    </sheetView>
  </sheetViews>
  <sheetFormatPr defaultRowHeight="12.75" x14ac:dyDescent="0.2"/>
  <cols>
    <col min="1" max="1" width="6" style="14" customWidth="1"/>
    <col min="2" max="2" width="6.7109375" style="15" customWidth="1"/>
    <col min="3" max="3" width="29" style="16" customWidth="1"/>
    <col min="4" max="4" width="7.28515625" style="14" customWidth="1"/>
    <col min="5" max="5" width="7.42578125" style="14" customWidth="1"/>
    <col min="6" max="6" width="6.7109375" style="14" customWidth="1"/>
    <col min="7" max="9" width="4.5703125" style="14" customWidth="1"/>
    <col min="10" max="10" width="5.85546875" style="14" customWidth="1"/>
    <col min="11" max="11" width="7.5703125" style="17" customWidth="1"/>
    <col min="12" max="12" width="24.85546875" style="18" customWidth="1"/>
    <col min="13" max="13" width="35" style="19" customWidth="1"/>
    <col min="14" max="14" width="24.28515625" style="16" customWidth="1"/>
    <col min="15" max="15" width="33.5703125" style="16" customWidth="1"/>
    <col min="16" max="16384" width="9.140625" style="20"/>
  </cols>
  <sheetData>
    <row r="1" spans="1:15" s="1" customFormat="1" ht="14.25" customHeight="1" x14ac:dyDescent="0.2">
      <c r="A1" s="27" t="s">
        <v>0</v>
      </c>
      <c r="B1" s="28" t="s">
        <v>1</v>
      </c>
      <c r="C1" s="29" t="s">
        <v>2</v>
      </c>
      <c r="D1" s="27" t="s">
        <v>3</v>
      </c>
      <c r="E1" s="27" t="s">
        <v>4</v>
      </c>
      <c r="F1" s="27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1" t="s">
        <v>10</v>
      </c>
      <c r="L1" s="32" t="s">
        <v>11</v>
      </c>
      <c r="M1" s="33" t="s">
        <v>12</v>
      </c>
      <c r="N1" s="31" t="s">
        <v>13</v>
      </c>
      <c r="O1" s="31" t="s">
        <v>14</v>
      </c>
    </row>
    <row r="2" spans="1:15" s="2" customFormat="1" ht="14.25" customHeight="1" x14ac:dyDescent="0.2">
      <c r="A2" s="21">
        <v>1937</v>
      </c>
      <c r="B2" s="22"/>
      <c r="C2" s="23" t="s">
        <v>28</v>
      </c>
      <c r="D2" s="21">
        <v>0</v>
      </c>
      <c r="E2" s="21">
        <v>20</v>
      </c>
      <c r="F2" s="21" t="s">
        <v>7</v>
      </c>
      <c r="G2" s="21"/>
      <c r="H2" s="21">
        <v>1</v>
      </c>
      <c r="I2" s="21"/>
      <c r="J2" s="21"/>
      <c r="K2" s="24" t="s">
        <v>30</v>
      </c>
      <c r="L2" s="25" t="s">
        <v>64</v>
      </c>
      <c r="M2" s="26"/>
      <c r="N2" s="23"/>
      <c r="O2" s="23"/>
    </row>
    <row r="3" spans="1:15" s="2" customFormat="1" ht="14.25" customHeight="1" x14ac:dyDescent="0.2">
      <c r="A3" s="3">
        <v>1938</v>
      </c>
      <c r="B3" s="4">
        <v>42643</v>
      </c>
      <c r="C3" s="5" t="s">
        <v>27</v>
      </c>
      <c r="D3" s="3">
        <v>18</v>
      </c>
      <c r="E3" s="3">
        <v>0</v>
      </c>
      <c r="F3" s="3" t="s">
        <v>6</v>
      </c>
      <c r="G3" s="3">
        <v>1</v>
      </c>
      <c r="H3" s="3"/>
      <c r="I3" s="3"/>
      <c r="J3" s="3"/>
      <c r="K3" s="6" t="s">
        <v>30</v>
      </c>
      <c r="L3" s="7" t="s">
        <v>27</v>
      </c>
      <c r="M3" s="8"/>
      <c r="N3" s="5" t="s">
        <v>35</v>
      </c>
      <c r="O3" s="5"/>
    </row>
    <row r="4" spans="1:15" s="2" customFormat="1" ht="14.25" customHeight="1" x14ac:dyDescent="0.2">
      <c r="A4" s="3">
        <v>1938</v>
      </c>
      <c r="B4" s="4">
        <v>42650</v>
      </c>
      <c r="C4" s="5" t="s">
        <v>34</v>
      </c>
      <c r="D4" s="3">
        <v>0</v>
      </c>
      <c r="E4" s="3">
        <v>16</v>
      </c>
      <c r="F4" s="3" t="s">
        <v>7</v>
      </c>
      <c r="G4" s="3"/>
      <c r="H4" s="3">
        <v>1</v>
      </c>
      <c r="I4" s="3"/>
      <c r="J4" s="3"/>
      <c r="K4" s="6" t="s">
        <v>30</v>
      </c>
      <c r="L4" s="7" t="s">
        <v>34</v>
      </c>
      <c r="M4" s="8"/>
      <c r="N4" s="5" t="s">
        <v>35</v>
      </c>
      <c r="O4" s="5"/>
    </row>
    <row r="5" spans="1:15" s="2" customFormat="1" ht="14.25" customHeight="1" x14ac:dyDescent="0.2">
      <c r="A5" s="3">
        <v>1938</v>
      </c>
      <c r="B5" s="4">
        <v>42657</v>
      </c>
      <c r="C5" s="5" t="s">
        <v>28</v>
      </c>
      <c r="D5" s="3"/>
      <c r="E5" s="3"/>
      <c r="F5" s="3" t="s">
        <v>7</v>
      </c>
      <c r="G5" s="3"/>
      <c r="H5" s="3">
        <v>1</v>
      </c>
      <c r="I5" s="3"/>
      <c r="J5" s="3"/>
      <c r="K5" s="6" t="s">
        <v>30</v>
      </c>
      <c r="L5" s="7" t="s">
        <v>64</v>
      </c>
      <c r="M5" s="8"/>
      <c r="N5" s="5" t="s">
        <v>35</v>
      </c>
      <c r="O5" s="5"/>
    </row>
    <row r="6" spans="1:15" s="2" customFormat="1" ht="14.25" customHeight="1" x14ac:dyDescent="0.2">
      <c r="A6" s="3">
        <v>1938</v>
      </c>
      <c r="B6" s="4">
        <v>42664</v>
      </c>
      <c r="C6" s="5" t="s">
        <v>83</v>
      </c>
      <c r="D6" s="3">
        <v>32</v>
      </c>
      <c r="E6" s="3">
        <v>0</v>
      </c>
      <c r="F6" s="3" t="s">
        <v>6</v>
      </c>
      <c r="G6" s="3">
        <v>1</v>
      </c>
      <c r="H6" s="3"/>
      <c r="I6" s="3"/>
      <c r="J6" s="3"/>
      <c r="K6" s="6" t="s">
        <v>15</v>
      </c>
      <c r="L6" s="7" t="s">
        <v>19</v>
      </c>
      <c r="M6" s="8" t="s">
        <v>60</v>
      </c>
      <c r="N6" s="5" t="s">
        <v>35</v>
      </c>
      <c r="O6" s="5"/>
    </row>
    <row r="7" spans="1:15" s="2" customFormat="1" ht="14.25" customHeight="1" x14ac:dyDescent="0.2">
      <c r="A7" s="3">
        <v>1938</v>
      </c>
      <c r="B7" s="4">
        <v>42671</v>
      </c>
      <c r="C7" s="5" t="s">
        <v>91</v>
      </c>
      <c r="D7" s="3">
        <v>12</v>
      </c>
      <c r="E7" s="3">
        <v>12</v>
      </c>
      <c r="F7" s="3" t="s">
        <v>8</v>
      </c>
      <c r="G7" s="3"/>
      <c r="H7" s="3"/>
      <c r="I7" s="3">
        <v>1</v>
      </c>
      <c r="J7" s="3"/>
      <c r="K7" s="6" t="s">
        <v>15</v>
      </c>
      <c r="L7" s="7" t="s">
        <v>19</v>
      </c>
      <c r="M7" s="8" t="s">
        <v>60</v>
      </c>
      <c r="N7" s="5" t="s">
        <v>35</v>
      </c>
      <c r="O7" s="5"/>
    </row>
    <row r="8" spans="1:15" s="2" customFormat="1" ht="14.25" customHeight="1" x14ac:dyDescent="0.2">
      <c r="A8" s="3">
        <v>1938</v>
      </c>
      <c r="B8" s="4">
        <v>42678</v>
      </c>
      <c r="C8" s="5" t="s">
        <v>18</v>
      </c>
      <c r="D8" s="3">
        <v>0</v>
      </c>
      <c r="E8" s="3">
        <v>0</v>
      </c>
      <c r="F8" s="3" t="s">
        <v>8</v>
      </c>
      <c r="G8" s="3"/>
      <c r="H8" s="3"/>
      <c r="I8" s="3">
        <v>1</v>
      </c>
      <c r="J8" s="3"/>
      <c r="K8" s="6" t="s">
        <v>15</v>
      </c>
      <c r="L8" s="7" t="s">
        <v>19</v>
      </c>
      <c r="M8" s="8" t="s">
        <v>60</v>
      </c>
      <c r="N8" s="5" t="s">
        <v>35</v>
      </c>
      <c r="O8" s="5"/>
    </row>
    <row r="9" spans="1:15" s="2" customFormat="1" ht="14.25" customHeight="1" x14ac:dyDescent="0.2">
      <c r="A9" s="3">
        <v>1938</v>
      </c>
      <c r="B9" s="4">
        <v>42685</v>
      </c>
      <c r="C9" s="5" t="s">
        <v>89</v>
      </c>
      <c r="D9" s="3">
        <v>32</v>
      </c>
      <c r="E9" s="3">
        <v>7</v>
      </c>
      <c r="F9" s="3" t="s">
        <v>6</v>
      </c>
      <c r="G9" s="3">
        <v>1</v>
      </c>
      <c r="H9" s="3"/>
      <c r="I9" s="3"/>
      <c r="J9" s="3"/>
      <c r="K9" s="6" t="s">
        <v>15</v>
      </c>
      <c r="L9" s="7" t="s">
        <v>19</v>
      </c>
      <c r="M9" s="8" t="s">
        <v>60</v>
      </c>
      <c r="N9" s="5" t="s">
        <v>35</v>
      </c>
      <c r="O9" s="5"/>
    </row>
    <row r="10" spans="1:15" s="2" customFormat="1" ht="14.25" customHeight="1" x14ac:dyDescent="0.2">
      <c r="A10" s="3">
        <v>1938</v>
      </c>
      <c r="B10" s="4">
        <v>42692</v>
      </c>
      <c r="C10" s="5" t="s">
        <v>90</v>
      </c>
      <c r="D10" s="3">
        <v>6</v>
      </c>
      <c r="E10" s="3">
        <v>7</v>
      </c>
      <c r="F10" s="3" t="s">
        <v>7</v>
      </c>
      <c r="G10" s="3"/>
      <c r="H10" s="3">
        <v>1</v>
      </c>
      <c r="I10" s="3"/>
      <c r="J10" s="3"/>
      <c r="K10" s="6" t="s">
        <v>30</v>
      </c>
      <c r="L10" s="7" t="s">
        <v>92</v>
      </c>
      <c r="M10" s="8"/>
      <c r="N10" s="5" t="s">
        <v>35</v>
      </c>
      <c r="O10" s="5"/>
    </row>
    <row r="11" spans="1:15" s="2" customFormat="1" ht="14.25" customHeight="1" x14ac:dyDescent="0.2">
      <c r="A11" s="3">
        <v>1938</v>
      </c>
      <c r="B11" s="4">
        <v>42698</v>
      </c>
      <c r="C11" s="5" t="s">
        <v>67</v>
      </c>
      <c r="D11" s="3">
        <v>0</v>
      </c>
      <c r="E11" s="3">
        <v>12</v>
      </c>
      <c r="F11" s="3" t="s">
        <v>7</v>
      </c>
      <c r="G11" s="3"/>
      <c r="H11" s="3">
        <v>1</v>
      </c>
      <c r="I11" s="3"/>
      <c r="J11" s="3"/>
      <c r="K11" s="6" t="s">
        <v>15</v>
      </c>
      <c r="L11" s="7" t="s">
        <v>19</v>
      </c>
      <c r="M11" s="8" t="s">
        <v>60</v>
      </c>
      <c r="N11" s="5" t="s">
        <v>35</v>
      </c>
      <c r="O11" s="5"/>
    </row>
    <row r="12" spans="1:15" s="2" customFormat="1" ht="14.25" customHeight="1" x14ac:dyDescent="0.2">
      <c r="A12" s="21">
        <v>1939</v>
      </c>
      <c r="B12" s="22">
        <v>42642</v>
      </c>
      <c r="C12" s="23" t="s">
        <v>18</v>
      </c>
      <c r="D12" s="21">
        <v>9</v>
      </c>
      <c r="E12" s="21">
        <v>8</v>
      </c>
      <c r="F12" s="21" t="s">
        <v>6</v>
      </c>
      <c r="G12" s="21">
        <v>1</v>
      </c>
      <c r="H12" s="21"/>
      <c r="I12" s="21"/>
      <c r="J12" s="21"/>
      <c r="K12" s="24" t="s">
        <v>15</v>
      </c>
      <c r="L12" s="25" t="s">
        <v>19</v>
      </c>
      <c r="M12" s="26" t="s">
        <v>60</v>
      </c>
      <c r="N12" s="23" t="s">
        <v>35</v>
      </c>
      <c r="O12" s="23"/>
    </row>
    <row r="13" spans="1:15" s="2" customFormat="1" ht="14.25" customHeight="1" x14ac:dyDescent="0.2">
      <c r="A13" s="21">
        <v>1939</v>
      </c>
      <c r="B13" s="22">
        <v>42648</v>
      </c>
      <c r="C13" s="23" t="s">
        <v>51</v>
      </c>
      <c r="D13" s="21">
        <v>0</v>
      </c>
      <c r="E13" s="21">
        <v>33</v>
      </c>
      <c r="F13" s="21" t="s">
        <v>7</v>
      </c>
      <c r="G13" s="21"/>
      <c r="H13" s="21">
        <v>1</v>
      </c>
      <c r="I13" s="21"/>
      <c r="J13" s="21"/>
      <c r="K13" s="24" t="s">
        <v>30</v>
      </c>
      <c r="L13" s="25" t="s">
        <v>52</v>
      </c>
      <c r="M13" s="26" t="s">
        <v>53</v>
      </c>
      <c r="N13" s="23" t="s">
        <v>35</v>
      </c>
      <c r="O13" s="23"/>
    </row>
    <row r="14" spans="1:15" s="2" customFormat="1" ht="14.25" customHeight="1" x14ac:dyDescent="0.2">
      <c r="A14" s="21">
        <v>1939</v>
      </c>
      <c r="B14" s="22">
        <v>42656</v>
      </c>
      <c r="C14" s="23" t="s">
        <v>34</v>
      </c>
      <c r="D14" s="21">
        <v>7</v>
      </c>
      <c r="E14" s="21">
        <v>0</v>
      </c>
      <c r="F14" s="21" t="s">
        <v>6</v>
      </c>
      <c r="G14" s="21">
        <v>1</v>
      </c>
      <c r="H14" s="21"/>
      <c r="I14" s="21"/>
      <c r="J14" s="21"/>
      <c r="K14" s="24" t="s">
        <v>15</v>
      </c>
      <c r="L14" s="25" t="s">
        <v>19</v>
      </c>
      <c r="M14" s="26" t="s">
        <v>60</v>
      </c>
      <c r="N14" s="23" t="s">
        <v>35</v>
      </c>
      <c r="O14" s="23"/>
    </row>
    <row r="15" spans="1:15" s="2" customFormat="1" ht="14.25" customHeight="1" x14ac:dyDescent="0.2">
      <c r="A15" s="21">
        <v>1939</v>
      </c>
      <c r="B15" s="22">
        <v>42663</v>
      </c>
      <c r="C15" s="23" t="s">
        <v>83</v>
      </c>
      <c r="D15" s="21">
        <v>18</v>
      </c>
      <c r="E15" s="21">
        <v>0</v>
      </c>
      <c r="F15" s="21" t="s">
        <v>6</v>
      </c>
      <c r="G15" s="21">
        <v>1</v>
      </c>
      <c r="H15" s="21"/>
      <c r="I15" s="21"/>
      <c r="J15" s="21"/>
      <c r="K15" s="24" t="s">
        <v>15</v>
      </c>
      <c r="L15" s="25" t="s">
        <v>19</v>
      </c>
      <c r="M15" s="26" t="s">
        <v>60</v>
      </c>
      <c r="N15" s="23" t="s">
        <v>35</v>
      </c>
      <c r="O15" s="23"/>
    </row>
    <row r="16" spans="1:15" s="2" customFormat="1" ht="14.25" customHeight="1" x14ac:dyDescent="0.2">
      <c r="A16" s="21">
        <v>1939</v>
      </c>
      <c r="B16" s="22">
        <v>42670</v>
      </c>
      <c r="C16" s="23" t="s">
        <v>28</v>
      </c>
      <c r="D16" s="21">
        <v>6</v>
      </c>
      <c r="E16" s="21">
        <v>7</v>
      </c>
      <c r="F16" s="21" t="s">
        <v>7</v>
      </c>
      <c r="G16" s="21"/>
      <c r="H16" s="21">
        <v>1</v>
      </c>
      <c r="I16" s="21"/>
      <c r="J16" s="21"/>
      <c r="K16" s="24" t="s">
        <v>15</v>
      </c>
      <c r="L16" s="25" t="s">
        <v>19</v>
      </c>
      <c r="M16" s="26" t="s">
        <v>60</v>
      </c>
      <c r="N16" s="23" t="s">
        <v>35</v>
      </c>
      <c r="O16" s="23"/>
    </row>
    <row r="17" spans="1:15" s="2" customFormat="1" ht="14.25" customHeight="1" x14ac:dyDescent="0.2">
      <c r="A17" s="21">
        <v>1939</v>
      </c>
      <c r="B17" s="22">
        <v>42678</v>
      </c>
      <c r="C17" s="23" t="s">
        <v>87</v>
      </c>
      <c r="D17" s="21"/>
      <c r="E17" s="21"/>
      <c r="F17" s="21"/>
      <c r="G17" s="21"/>
      <c r="H17" s="21"/>
      <c r="I17" s="21"/>
      <c r="J17" s="21"/>
      <c r="K17" s="24" t="s">
        <v>30</v>
      </c>
      <c r="L17" s="25" t="s">
        <v>88</v>
      </c>
      <c r="M17" s="26"/>
      <c r="N17" s="23" t="s">
        <v>35</v>
      </c>
      <c r="O17" s="23"/>
    </row>
    <row r="18" spans="1:15" s="2" customFormat="1" ht="14.25" customHeight="1" x14ac:dyDescent="0.2">
      <c r="A18" s="21">
        <v>1939</v>
      </c>
      <c r="B18" s="22">
        <v>43056</v>
      </c>
      <c r="C18" s="23" t="s">
        <v>90</v>
      </c>
      <c r="D18" s="21"/>
      <c r="E18" s="21"/>
      <c r="F18" s="21"/>
      <c r="G18" s="21"/>
      <c r="H18" s="21"/>
      <c r="I18" s="21"/>
      <c r="J18" s="21"/>
      <c r="K18" s="24" t="s">
        <v>15</v>
      </c>
      <c r="L18" s="25" t="s">
        <v>19</v>
      </c>
      <c r="M18" s="26"/>
      <c r="N18" s="23" t="s">
        <v>35</v>
      </c>
      <c r="O18" s="23"/>
    </row>
    <row r="19" spans="1:15" s="2" customFormat="1" ht="14.25" customHeight="1" x14ac:dyDescent="0.2">
      <c r="A19" s="3">
        <v>1940</v>
      </c>
      <c r="B19" s="4">
        <v>42634</v>
      </c>
      <c r="C19" s="5" t="s">
        <v>48</v>
      </c>
      <c r="D19" s="3">
        <v>0</v>
      </c>
      <c r="E19" s="3">
        <v>7</v>
      </c>
      <c r="F19" s="3" t="s">
        <v>7</v>
      </c>
      <c r="G19" s="3"/>
      <c r="H19" s="3">
        <v>1</v>
      </c>
      <c r="I19" s="3"/>
      <c r="J19" s="3"/>
      <c r="K19" s="6" t="s">
        <v>15</v>
      </c>
      <c r="L19" s="7" t="s">
        <v>19</v>
      </c>
      <c r="M19" s="8" t="s">
        <v>60</v>
      </c>
      <c r="N19" s="5" t="s">
        <v>70</v>
      </c>
      <c r="O19" s="5"/>
    </row>
    <row r="20" spans="1:15" s="2" customFormat="1" ht="14.25" customHeight="1" x14ac:dyDescent="0.2">
      <c r="A20" s="3">
        <v>1940</v>
      </c>
      <c r="B20" s="4">
        <v>42640</v>
      </c>
      <c r="C20" s="5" t="s">
        <v>69</v>
      </c>
      <c r="D20" s="3">
        <v>0</v>
      </c>
      <c r="E20" s="3">
        <v>18</v>
      </c>
      <c r="F20" s="3" t="s">
        <v>7</v>
      </c>
      <c r="G20" s="3"/>
      <c r="H20" s="3">
        <v>1</v>
      </c>
      <c r="I20" s="3"/>
      <c r="J20" s="3"/>
      <c r="K20" s="6" t="s">
        <v>15</v>
      </c>
      <c r="L20" s="7" t="s">
        <v>19</v>
      </c>
      <c r="M20" s="8" t="s">
        <v>60</v>
      </c>
      <c r="N20" s="5" t="s">
        <v>70</v>
      </c>
      <c r="O20" s="5"/>
    </row>
    <row r="21" spans="1:15" s="2" customFormat="1" ht="14.25" customHeight="1" x14ac:dyDescent="0.2">
      <c r="A21" s="3">
        <v>1940</v>
      </c>
      <c r="B21" s="4">
        <v>42647</v>
      </c>
      <c r="C21" s="5" t="s">
        <v>91</v>
      </c>
      <c r="D21" s="3">
        <v>18</v>
      </c>
      <c r="E21" s="3">
        <v>6</v>
      </c>
      <c r="F21" s="3" t="s">
        <v>6</v>
      </c>
      <c r="G21" s="3">
        <v>1</v>
      </c>
      <c r="H21" s="3"/>
      <c r="I21" s="3"/>
      <c r="J21" s="3"/>
      <c r="K21" s="6" t="s">
        <v>15</v>
      </c>
      <c r="L21" s="7" t="s">
        <v>19</v>
      </c>
      <c r="M21" s="8" t="s">
        <v>60</v>
      </c>
      <c r="N21" s="5" t="s">
        <v>70</v>
      </c>
      <c r="O21" s="5"/>
    </row>
    <row r="22" spans="1:15" s="2" customFormat="1" ht="14.25" customHeight="1" x14ac:dyDescent="0.2">
      <c r="A22" s="3">
        <v>1940</v>
      </c>
      <c r="B22" s="4">
        <v>42654</v>
      </c>
      <c r="C22" s="5" t="s">
        <v>28</v>
      </c>
      <c r="D22" s="3">
        <v>7</v>
      </c>
      <c r="E22" s="3">
        <v>7</v>
      </c>
      <c r="F22" s="3" t="s">
        <v>8</v>
      </c>
      <c r="G22" s="3"/>
      <c r="H22" s="3"/>
      <c r="I22" s="3">
        <v>1</v>
      </c>
      <c r="J22" s="3"/>
      <c r="K22" s="6" t="s">
        <v>30</v>
      </c>
      <c r="L22" s="7" t="s">
        <v>64</v>
      </c>
      <c r="M22" s="8"/>
      <c r="N22" s="5" t="s">
        <v>70</v>
      </c>
      <c r="O22" s="5"/>
    </row>
    <row r="23" spans="1:15" s="2" customFormat="1" ht="14.25" customHeight="1" x14ac:dyDescent="0.2">
      <c r="A23" s="3">
        <v>1940</v>
      </c>
      <c r="B23" s="4">
        <v>42661</v>
      </c>
      <c r="C23" s="5" t="s">
        <v>71</v>
      </c>
      <c r="D23" s="3">
        <v>48</v>
      </c>
      <c r="E23" s="3">
        <v>0</v>
      </c>
      <c r="F23" s="3" t="s">
        <v>6</v>
      </c>
      <c r="G23" s="3">
        <v>1</v>
      </c>
      <c r="H23" s="3"/>
      <c r="I23" s="3"/>
      <c r="J23" s="3"/>
      <c r="K23" s="6" t="s">
        <v>15</v>
      </c>
      <c r="L23" s="7" t="s">
        <v>19</v>
      </c>
      <c r="M23" s="8" t="s">
        <v>60</v>
      </c>
      <c r="N23" s="5" t="s">
        <v>70</v>
      </c>
      <c r="O23" s="5"/>
    </row>
    <row r="24" spans="1:15" s="2" customFormat="1" ht="14.25" customHeight="1" x14ac:dyDescent="0.2">
      <c r="A24" s="3">
        <v>1940</v>
      </c>
      <c r="B24" s="4">
        <v>42668</v>
      </c>
      <c r="C24" s="5" t="s">
        <v>67</v>
      </c>
      <c r="D24" s="3">
        <v>0</v>
      </c>
      <c r="E24" s="3">
        <v>19</v>
      </c>
      <c r="F24" s="3" t="s">
        <v>7</v>
      </c>
      <c r="G24" s="3"/>
      <c r="H24" s="3">
        <v>1</v>
      </c>
      <c r="I24" s="3"/>
      <c r="J24" s="3"/>
      <c r="K24" s="6" t="s">
        <v>15</v>
      </c>
      <c r="L24" s="7" t="s">
        <v>19</v>
      </c>
      <c r="M24" s="8" t="s">
        <v>60</v>
      </c>
      <c r="N24" s="5" t="s">
        <v>70</v>
      </c>
      <c r="O24" s="5"/>
    </row>
    <row r="25" spans="1:15" s="2" customFormat="1" ht="14.25" customHeight="1" x14ac:dyDescent="0.2">
      <c r="A25" s="3">
        <v>1940</v>
      </c>
      <c r="B25" s="4">
        <v>42676</v>
      </c>
      <c r="C25" s="5" t="s">
        <v>86</v>
      </c>
      <c r="D25" s="3">
        <v>0</v>
      </c>
      <c r="E25" s="3">
        <v>28</v>
      </c>
      <c r="F25" s="3" t="s">
        <v>7</v>
      </c>
      <c r="G25" s="3"/>
      <c r="H25" s="3">
        <v>1</v>
      </c>
      <c r="I25" s="3"/>
      <c r="J25" s="3"/>
      <c r="K25" s="6" t="s">
        <v>30</v>
      </c>
      <c r="L25" s="7" t="s">
        <v>40</v>
      </c>
      <c r="M25" s="8"/>
      <c r="N25" s="5" t="s">
        <v>70</v>
      </c>
      <c r="O25" s="5"/>
    </row>
    <row r="26" spans="1:15" s="2" customFormat="1" ht="14.25" customHeight="1" x14ac:dyDescent="0.2">
      <c r="A26" s="3">
        <v>1940</v>
      </c>
      <c r="B26" s="4">
        <v>42689</v>
      </c>
      <c r="C26" s="5" t="s">
        <v>29</v>
      </c>
      <c r="D26" s="3">
        <v>18</v>
      </c>
      <c r="E26" s="3">
        <v>7</v>
      </c>
      <c r="F26" s="3" t="s">
        <v>6</v>
      </c>
      <c r="G26" s="3">
        <v>1</v>
      </c>
      <c r="H26" s="3"/>
      <c r="I26" s="3"/>
      <c r="J26" s="3"/>
      <c r="K26" s="6" t="s">
        <v>15</v>
      </c>
      <c r="L26" s="7" t="s">
        <v>19</v>
      </c>
      <c r="M26" s="8" t="s">
        <v>60</v>
      </c>
      <c r="N26" s="5" t="s">
        <v>70</v>
      </c>
      <c r="O26" s="5"/>
    </row>
    <row r="27" spans="1:15" s="2" customFormat="1" ht="14.25" customHeight="1" x14ac:dyDescent="0.2">
      <c r="A27" s="3">
        <v>1940</v>
      </c>
      <c r="B27" s="4">
        <v>42695</v>
      </c>
      <c r="C27" s="5" t="s">
        <v>26</v>
      </c>
      <c r="D27" s="3">
        <v>0</v>
      </c>
      <c r="E27" s="3">
        <v>25</v>
      </c>
      <c r="F27" s="3" t="s">
        <v>7</v>
      </c>
      <c r="G27" s="3"/>
      <c r="H27" s="3">
        <v>1</v>
      </c>
      <c r="I27" s="3"/>
      <c r="J27" s="3"/>
      <c r="K27" s="6" t="s">
        <v>15</v>
      </c>
      <c r="L27" s="7" t="s">
        <v>19</v>
      </c>
      <c r="M27" s="8" t="s">
        <v>60</v>
      </c>
      <c r="N27" s="5" t="s">
        <v>70</v>
      </c>
      <c r="O27" s="5"/>
    </row>
    <row r="28" spans="1:15" s="2" customFormat="1" ht="14.25" customHeight="1" x14ac:dyDescent="0.2">
      <c r="A28" s="21">
        <v>1941</v>
      </c>
      <c r="B28" s="22">
        <v>42632</v>
      </c>
      <c r="C28" s="23" t="s">
        <v>18</v>
      </c>
      <c r="D28" s="21">
        <v>12</v>
      </c>
      <c r="E28" s="21">
        <v>6</v>
      </c>
      <c r="F28" s="21" t="s">
        <v>6</v>
      </c>
      <c r="G28" s="21">
        <v>1</v>
      </c>
      <c r="H28" s="21"/>
      <c r="I28" s="21"/>
      <c r="J28" s="21"/>
      <c r="K28" s="24" t="s">
        <v>15</v>
      </c>
      <c r="L28" s="25" t="s">
        <v>19</v>
      </c>
      <c r="M28" s="26" t="s">
        <v>60</v>
      </c>
      <c r="N28" s="23" t="s">
        <v>82</v>
      </c>
      <c r="O28" s="23"/>
    </row>
    <row r="29" spans="1:15" s="2" customFormat="1" ht="14.25" customHeight="1" x14ac:dyDescent="0.2">
      <c r="A29" s="21">
        <v>1941</v>
      </c>
      <c r="B29" s="22">
        <v>42640</v>
      </c>
      <c r="C29" s="23" t="s">
        <v>69</v>
      </c>
      <c r="D29" s="21">
        <v>0</v>
      </c>
      <c r="E29" s="21">
        <v>12</v>
      </c>
      <c r="F29" s="21" t="s">
        <v>7</v>
      </c>
      <c r="G29" s="21"/>
      <c r="H29" s="21">
        <v>1</v>
      </c>
      <c r="I29" s="21"/>
      <c r="J29" s="21"/>
      <c r="K29" s="24" t="s">
        <v>30</v>
      </c>
      <c r="L29" s="25" t="s">
        <v>69</v>
      </c>
      <c r="M29" s="26"/>
      <c r="N29" s="23" t="s">
        <v>82</v>
      </c>
      <c r="O29" s="23"/>
    </row>
    <row r="30" spans="1:15" s="2" customFormat="1" ht="14.25" customHeight="1" x14ac:dyDescent="0.2">
      <c r="A30" s="21">
        <v>1941</v>
      </c>
      <c r="B30" s="22">
        <v>42646</v>
      </c>
      <c r="C30" s="23" t="s">
        <v>91</v>
      </c>
      <c r="D30" s="21">
        <v>44</v>
      </c>
      <c r="E30" s="21">
        <v>6</v>
      </c>
      <c r="F30" s="21" t="s">
        <v>6</v>
      </c>
      <c r="G30" s="21">
        <v>1</v>
      </c>
      <c r="H30" s="21"/>
      <c r="I30" s="21"/>
      <c r="J30" s="21"/>
      <c r="K30" s="24" t="s">
        <v>15</v>
      </c>
      <c r="L30" s="25" t="s">
        <v>19</v>
      </c>
      <c r="M30" s="26" t="s">
        <v>60</v>
      </c>
      <c r="N30" s="23" t="s">
        <v>82</v>
      </c>
      <c r="O30" s="23"/>
    </row>
    <row r="31" spans="1:15" s="2" customFormat="1" ht="14.25" customHeight="1" x14ac:dyDescent="0.2">
      <c r="A31" s="21">
        <v>1941</v>
      </c>
      <c r="B31" s="22">
        <v>42653</v>
      </c>
      <c r="C31" s="23" t="s">
        <v>28</v>
      </c>
      <c r="D31" s="21">
        <v>6</v>
      </c>
      <c r="E31" s="21">
        <v>6</v>
      </c>
      <c r="F31" s="21" t="s">
        <v>8</v>
      </c>
      <c r="G31" s="21"/>
      <c r="H31" s="21"/>
      <c r="I31" s="21">
        <v>1</v>
      </c>
      <c r="J31" s="21"/>
      <c r="K31" s="24" t="s">
        <v>15</v>
      </c>
      <c r="L31" s="25" t="s">
        <v>19</v>
      </c>
      <c r="M31" s="26" t="s">
        <v>60</v>
      </c>
      <c r="N31" s="23" t="s">
        <v>82</v>
      </c>
      <c r="O31" s="23"/>
    </row>
    <row r="32" spans="1:15" s="2" customFormat="1" ht="14.25" customHeight="1" x14ac:dyDescent="0.2">
      <c r="A32" s="21">
        <v>1941</v>
      </c>
      <c r="B32" s="22">
        <v>42660</v>
      </c>
      <c r="C32" s="23" t="s">
        <v>29</v>
      </c>
      <c r="D32" s="21">
        <v>26</v>
      </c>
      <c r="E32" s="21">
        <v>0</v>
      </c>
      <c r="F32" s="21" t="s">
        <v>6</v>
      </c>
      <c r="G32" s="21">
        <v>1</v>
      </c>
      <c r="H32" s="21"/>
      <c r="I32" s="21"/>
      <c r="J32" s="21"/>
      <c r="K32" s="24" t="s">
        <v>30</v>
      </c>
      <c r="L32" s="25" t="s">
        <v>29</v>
      </c>
      <c r="M32" s="26" t="s">
        <v>45</v>
      </c>
      <c r="N32" s="23" t="s">
        <v>82</v>
      </c>
      <c r="O32" s="23"/>
    </row>
    <row r="33" spans="1:15" s="2" customFormat="1" ht="14.25" customHeight="1" x14ac:dyDescent="0.2">
      <c r="A33" s="21">
        <v>1941</v>
      </c>
      <c r="B33" s="22">
        <v>42667</v>
      </c>
      <c r="C33" s="23" t="s">
        <v>67</v>
      </c>
      <c r="D33" s="21">
        <v>25</v>
      </c>
      <c r="E33" s="21">
        <v>6</v>
      </c>
      <c r="F33" s="21" t="s">
        <v>6</v>
      </c>
      <c r="G33" s="21">
        <v>1</v>
      </c>
      <c r="H33" s="21"/>
      <c r="I33" s="21"/>
      <c r="J33" s="21"/>
      <c r="K33" s="24" t="s">
        <v>30</v>
      </c>
      <c r="L33" s="25" t="s">
        <v>68</v>
      </c>
      <c r="M33" s="26"/>
      <c r="N33" s="23" t="s">
        <v>82</v>
      </c>
      <c r="O33" s="23"/>
    </row>
    <row r="34" spans="1:15" s="2" customFormat="1" ht="14.25" customHeight="1" x14ac:dyDescent="0.2">
      <c r="A34" s="21">
        <v>1941</v>
      </c>
      <c r="B34" s="22">
        <v>42674</v>
      </c>
      <c r="C34" s="23" t="s">
        <v>26</v>
      </c>
      <c r="D34" s="21">
        <v>0</v>
      </c>
      <c r="E34" s="21">
        <v>19</v>
      </c>
      <c r="F34" s="21" t="s">
        <v>7</v>
      </c>
      <c r="G34" s="21"/>
      <c r="H34" s="21">
        <v>1</v>
      </c>
      <c r="I34" s="21"/>
      <c r="J34" s="21"/>
      <c r="K34" s="24" t="s">
        <v>15</v>
      </c>
      <c r="L34" s="25" t="s">
        <v>19</v>
      </c>
      <c r="M34" s="26" t="s">
        <v>60</v>
      </c>
      <c r="N34" s="23" t="s">
        <v>82</v>
      </c>
      <c r="O34" s="23"/>
    </row>
    <row r="35" spans="1:15" s="2" customFormat="1" ht="14.25" customHeight="1" x14ac:dyDescent="0.2">
      <c r="A35" s="21">
        <v>1941</v>
      </c>
      <c r="B35" s="22">
        <v>42681</v>
      </c>
      <c r="C35" s="23" t="s">
        <v>83</v>
      </c>
      <c r="D35" s="21">
        <v>32</v>
      </c>
      <c r="E35" s="21">
        <v>6</v>
      </c>
      <c r="F35" s="21" t="s">
        <v>6</v>
      </c>
      <c r="G35" s="21">
        <v>1</v>
      </c>
      <c r="H35" s="21"/>
      <c r="I35" s="21"/>
      <c r="J35" s="21"/>
      <c r="K35" s="24" t="s">
        <v>15</v>
      </c>
      <c r="L35" s="25" t="s">
        <v>19</v>
      </c>
      <c r="M35" s="26" t="s">
        <v>60</v>
      </c>
      <c r="N35" s="23" t="s">
        <v>82</v>
      </c>
      <c r="O35" s="23"/>
    </row>
    <row r="36" spans="1:15" s="2" customFormat="1" ht="14.25" customHeight="1" x14ac:dyDescent="0.2">
      <c r="A36" s="21">
        <v>1941</v>
      </c>
      <c r="B36" s="22">
        <v>42689</v>
      </c>
      <c r="C36" s="23" t="s">
        <v>48</v>
      </c>
      <c r="D36" s="21">
        <v>0</v>
      </c>
      <c r="E36" s="21">
        <v>18</v>
      </c>
      <c r="F36" s="21" t="s">
        <v>7</v>
      </c>
      <c r="G36" s="21"/>
      <c r="H36" s="21">
        <v>1</v>
      </c>
      <c r="I36" s="21"/>
      <c r="J36" s="21"/>
      <c r="K36" s="24" t="s">
        <v>30</v>
      </c>
      <c r="L36" s="25" t="s">
        <v>49</v>
      </c>
      <c r="M36" s="26" t="s">
        <v>50</v>
      </c>
      <c r="N36" s="23" t="s">
        <v>82</v>
      </c>
      <c r="O36" s="23"/>
    </row>
    <row r="37" spans="1:15" s="2" customFormat="1" ht="14.25" customHeight="1" x14ac:dyDescent="0.2">
      <c r="A37" s="21">
        <v>1941</v>
      </c>
      <c r="B37" s="22">
        <v>42694</v>
      </c>
      <c r="C37" s="23" t="s">
        <v>84</v>
      </c>
      <c r="D37" s="21">
        <v>0</v>
      </c>
      <c r="E37" s="21">
        <v>51</v>
      </c>
      <c r="F37" s="21" t="s">
        <v>7</v>
      </c>
      <c r="G37" s="21"/>
      <c r="H37" s="21">
        <v>1</v>
      </c>
      <c r="I37" s="21"/>
      <c r="J37" s="21"/>
      <c r="K37" s="24" t="s">
        <v>30</v>
      </c>
      <c r="L37" s="25" t="s">
        <v>85</v>
      </c>
      <c r="M37" s="26"/>
      <c r="N37" s="23" t="s">
        <v>82</v>
      </c>
      <c r="O37" s="23"/>
    </row>
    <row r="38" spans="1:15" s="2" customFormat="1" ht="14.25" customHeight="1" x14ac:dyDescent="0.2">
      <c r="A38" s="3">
        <v>1942</v>
      </c>
      <c r="B38" s="4">
        <v>42638</v>
      </c>
      <c r="C38" s="5" t="s">
        <v>23</v>
      </c>
      <c r="D38" s="3">
        <v>6</v>
      </c>
      <c r="E38" s="3">
        <v>0</v>
      </c>
      <c r="F38" s="3" t="s">
        <v>6</v>
      </c>
      <c r="G38" s="3">
        <v>1</v>
      </c>
      <c r="H38" s="3"/>
      <c r="I38" s="3"/>
      <c r="J38" s="3"/>
      <c r="K38" s="6" t="s">
        <v>15</v>
      </c>
      <c r="L38" s="7" t="s">
        <v>19</v>
      </c>
      <c r="M38" s="8" t="s">
        <v>60</v>
      </c>
      <c r="N38" s="5" t="s">
        <v>77</v>
      </c>
      <c r="O38" s="5" t="s">
        <v>78</v>
      </c>
    </row>
    <row r="39" spans="1:15" s="2" customFormat="1" ht="14.25" customHeight="1" x14ac:dyDescent="0.2">
      <c r="A39" s="3">
        <v>1942</v>
      </c>
      <c r="B39" s="4">
        <v>42652</v>
      </c>
      <c r="C39" s="5" t="s">
        <v>28</v>
      </c>
      <c r="D39" s="3">
        <v>13</v>
      </c>
      <c r="E39" s="3">
        <v>0</v>
      </c>
      <c r="F39" s="3" t="s">
        <v>6</v>
      </c>
      <c r="G39" s="3">
        <v>1</v>
      </c>
      <c r="H39" s="3"/>
      <c r="I39" s="3"/>
      <c r="J39" s="3"/>
      <c r="K39" s="6" t="s">
        <v>30</v>
      </c>
      <c r="L39" s="7" t="s">
        <v>64</v>
      </c>
      <c r="M39" s="8"/>
      <c r="N39" s="5" t="s">
        <v>77</v>
      </c>
      <c r="O39" s="5"/>
    </row>
    <row r="40" spans="1:15" s="2" customFormat="1" ht="14.25" customHeight="1" x14ac:dyDescent="0.2">
      <c r="A40" s="3">
        <v>1942</v>
      </c>
      <c r="B40" s="4">
        <v>42659</v>
      </c>
      <c r="C40" s="5" t="s">
        <v>57</v>
      </c>
      <c r="D40" s="3">
        <v>0</v>
      </c>
      <c r="E40" s="3">
        <v>20</v>
      </c>
      <c r="F40" s="3" t="s">
        <v>7</v>
      </c>
      <c r="G40" s="3"/>
      <c r="H40" s="3">
        <v>1</v>
      </c>
      <c r="I40" s="3"/>
      <c r="J40" s="3"/>
      <c r="K40" s="6" t="s">
        <v>30</v>
      </c>
      <c r="L40" s="7" t="s">
        <v>79</v>
      </c>
      <c r="M40" s="8"/>
      <c r="N40" s="5" t="s">
        <v>77</v>
      </c>
      <c r="O40" s="5"/>
    </row>
    <row r="41" spans="1:15" s="2" customFormat="1" ht="14.25" customHeight="1" x14ac:dyDescent="0.2">
      <c r="A41" s="3">
        <v>1942</v>
      </c>
      <c r="B41" s="4">
        <v>42666</v>
      </c>
      <c r="C41" s="5" t="s">
        <v>71</v>
      </c>
      <c r="D41" s="3">
        <v>33</v>
      </c>
      <c r="E41" s="3">
        <v>0</v>
      </c>
      <c r="F41" s="3" t="s">
        <v>6</v>
      </c>
      <c r="G41" s="3">
        <v>1</v>
      </c>
      <c r="H41" s="3"/>
      <c r="I41" s="3"/>
      <c r="J41" s="3"/>
      <c r="K41" s="6" t="s">
        <v>30</v>
      </c>
      <c r="L41" s="7" t="s">
        <v>80</v>
      </c>
      <c r="M41" s="8"/>
      <c r="N41" s="5" t="s">
        <v>77</v>
      </c>
      <c r="O41" s="5"/>
    </row>
    <row r="42" spans="1:15" s="2" customFormat="1" ht="14.25" customHeight="1" x14ac:dyDescent="0.2">
      <c r="A42" s="3">
        <v>1942</v>
      </c>
      <c r="B42" s="4">
        <v>42673</v>
      </c>
      <c r="C42" s="5" t="s">
        <v>26</v>
      </c>
      <c r="D42" s="3">
        <v>0</v>
      </c>
      <c r="E42" s="3">
        <v>13</v>
      </c>
      <c r="F42" s="3" t="s">
        <v>7</v>
      </c>
      <c r="G42" s="3"/>
      <c r="H42" s="3">
        <v>1</v>
      </c>
      <c r="I42" s="3"/>
      <c r="J42" s="3"/>
      <c r="K42" s="6" t="s">
        <v>15</v>
      </c>
      <c r="L42" s="7" t="s">
        <v>19</v>
      </c>
      <c r="M42" s="8" t="s">
        <v>60</v>
      </c>
      <c r="N42" s="5" t="s">
        <v>77</v>
      </c>
      <c r="O42" s="5"/>
    </row>
    <row r="43" spans="1:15" s="2" customFormat="1" ht="14.25" customHeight="1" x14ac:dyDescent="0.2">
      <c r="A43" s="3">
        <v>1942</v>
      </c>
      <c r="B43" s="4">
        <v>42686</v>
      </c>
      <c r="C43" s="5" t="s">
        <v>57</v>
      </c>
      <c r="D43" s="3">
        <v>25</v>
      </c>
      <c r="E43" s="3">
        <v>0</v>
      </c>
      <c r="F43" s="3" t="s">
        <v>6</v>
      </c>
      <c r="G43" s="3">
        <v>1</v>
      </c>
      <c r="H43" s="3"/>
      <c r="I43" s="3"/>
      <c r="J43" s="3"/>
      <c r="K43" s="6" t="s">
        <v>15</v>
      </c>
      <c r="L43" s="7" t="s">
        <v>19</v>
      </c>
      <c r="M43" s="8" t="s">
        <v>60</v>
      </c>
      <c r="N43" s="5" t="s">
        <v>77</v>
      </c>
      <c r="O43" s="5"/>
    </row>
    <row r="44" spans="1:15" s="2" customFormat="1" ht="14.25" customHeight="1" x14ac:dyDescent="0.2">
      <c r="A44" s="3">
        <v>1942</v>
      </c>
      <c r="B44" s="4">
        <v>42694</v>
      </c>
      <c r="C44" s="5" t="s">
        <v>81</v>
      </c>
      <c r="D44" s="3">
        <v>25</v>
      </c>
      <c r="E44" s="3">
        <v>0</v>
      </c>
      <c r="F44" s="3" t="s">
        <v>6</v>
      </c>
      <c r="G44" s="3">
        <v>1</v>
      </c>
      <c r="H44" s="3"/>
      <c r="I44" s="3"/>
      <c r="J44" s="3"/>
      <c r="K44" s="6" t="s">
        <v>15</v>
      </c>
      <c r="L44" s="7" t="s">
        <v>19</v>
      </c>
      <c r="M44" s="8" t="s">
        <v>60</v>
      </c>
      <c r="N44" s="5" t="s">
        <v>77</v>
      </c>
      <c r="O44" s="5"/>
    </row>
    <row r="45" spans="1:15" s="2" customFormat="1" ht="14.25" customHeight="1" x14ac:dyDescent="0.2">
      <c r="A45" s="3">
        <v>1942</v>
      </c>
      <c r="B45" s="4">
        <v>42699</v>
      </c>
      <c r="C45" s="5" t="s">
        <v>23</v>
      </c>
      <c r="D45" s="3">
        <v>7</v>
      </c>
      <c r="E45" s="3">
        <v>7</v>
      </c>
      <c r="F45" s="3" t="s">
        <v>8</v>
      </c>
      <c r="G45" s="3"/>
      <c r="H45" s="3"/>
      <c r="I45" s="3">
        <v>1</v>
      </c>
      <c r="J45" s="3"/>
      <c r="K45" s="6" t="s">
        <v>15</v>
      </c>
      <c r="L45" s="7" t="s">
        <v>19</v>
      </c>
      <c r="M45" s="8"/>
      <c r="N45" s="5" t="s">
        <v>77</v>
      </c>
      <c r="O45" s="5"/>
    </row>
    <row r="46" spans="1:15" s="2" customFormat="1" ht="14.25" customHeight="1" x14ac:dyDescent="0.2">
      <c r="A46" s="21">
        <v>1943</v>
      </c>
      <c r="B46" s="22">
        <v>42644</v>
      </c>
      <c r="C46" s="23" t="s">
        <v>76</v>
      </c>
      <c r="D46" s="21"/>
      <c r="E46" s="21"/>
      <c r="F46" s="21" t="s">
        <v>7</v>
      </c>
      <c r="G46" s="21"/>
      <c r="H46" s="21">
        <v>1</v>
      </c>
      <c r="I46" s="21"/>
      <c r="J46" s="21"/>
      <c r="K46" s="24" t="s">
        <v>30</v>
      </c>
      <c r="L46" s="25" t="s">
        <v>62</v>
      </c>
      <c r="M46" s="26"/>
      <c r="N46" s="23" t="s">
        <v>77</v>
      </c>
      <c r="O46" s="23"/>
    </row>
    <row r="47" spans="1:15" s="2" customFormat="1" ht="14.25" customHeight="1" x14ac:dyDescent="0.2">
      <c r="A47" s="21">
        <v>1943</v>
      </c>
      <c r="B47" s="22">
        <v>42652</v>
      </c>
      <c r="C47" s="23" t="s">
        <v>22</v>
      </c>
      <c r="D47" s="21">
        <v>7</v>
      </c>
      <c r="E47" s="21">
        <v>0</v>
      </c>
      <c r="F47" s="21" t="s">
        <v>6</v>
      </c>
      <c r="G47" s="21">
        <v>1</v>
      </c>
      <c r="H47" s="21"/>
      <c r="I47" s="21"/>
      <c r="J47" s="21"/>
      <c r="K47" s="24" t="s">
        <v>15</v>
      </c>
      <c r="L47" s="25" t="s">
        <v>19</v>
      </c>
      <c r="M47" s="26" t="s">
        <v>60</v>
      </c>
      <c r="N47" s="23" t="s">
        <v>77</v>
      </c>
      <c r="O47" s="23"/>
    </row>
    <row r="48" spans="1:15" s="2" customFormat="1" ht="14.25" customHeight="1" x14ac:dyDescent="0.2">
      <c r="A48" s="21">
        <v>1943</v>
      </c>
      <c r="B48" s="22">
        <v>42659</v>
      </c>
      <c r="C48" s="23" t="s">
        <v>26</v>
      </c>
      <c r="D48" s="21"/>
      <c r="E48" s="21"/>
      <c r="F48" s="21" t="s">
        <v>7</v>
      </c>
      <c r="G48" s="21"/>
      <c r="H48" s="21">
        <v>1</v>
      </c>
      <c r="I48" s="21"/>
      <c r="J48" s="21"/>
      <c r="K48" s="24" t="s">
        <v>30</v>
      </c>
      <c r="L48" s="25" t="s">
        <v>47</v>
      </c>
      <c r="M48" s="26"/>
      <c r="N48" s="23" t="s">
        <v>77</v>
      </c>
      <c r="O48" s="23"/>
    </row>
    <row r="49" spans="1:15" s="2" customFormat="1" ht="14.25" customHeight="1" x14ac:dyDescent="0.2">
      <c r="A49" s="21">
        <v>1943</v>
      </c>
      <c r="B49" s="22">
        <v>42665</v>
      </c>
      <c r="C49" s="23" t="s">
        <v>29</v>
      </c>
      <c r="D49" s="21">
        <v>7</v>
      </c>
      <c r="E49" s="21">
        <v>34</v>
      </c>
      <c r="F49" s="21" t="s">
        <v>7</v>
      </c>
      <c r="G49" s="21"/>
      <c r="H49" s="21">
        <v>1</v>
      </c>
      <c r="I49" s="21"/>
      <c r="J49" s="21"/>
      <c r="K49" s="24" t="s">
        <v>15</v>
      </c>
      <c r="L49" s="25" t="s">
        <v>19</v>
      </c>
      <c r="M49" s="26" t="s">
        <v>60</v>
      </c>
      <c r="N49" s="23" t="s">
        <v>77</v>
      </c>
      <c r="O49" s="23"/>
    </row>
    <row r="50" spans="1:15" s="2" customFormat="1" ht="14.25" customHeight="1" x14ac:dyDescent="0.2">
      <c r="A50" s="21">
        <v>1943</v>
      </c>
      <c r="B50" s="22">
        <v>42673</v>
      </c>
      <c r="C50" s="23" t="s">
        <v>33</v>
      </c>
      <c r="D50" s="21">
        <v>0</v>
      </c>
      <c r="E50" s="21">
        <v>28</v>
      </c>
      <c r="F50" s="21" t="s">
        <v>7</v>
      </c>
      <c r="G50" s="21"/>
      <c r="H50" s="21">
        <v>1</v>
      </c>
      <c r="I50" s="21"/>
      <c r="J50" s="21"/>
      <c r="K50" s="24" t="s">
        <v>15</v>
      </c>
      <c r="L50" s="25" t="s">
        <v>19</v>
      </c>
      <c r="M50" s="26" t="s">
        <v>60</v>
      </c>
      <c r="N50" s="23" t="s">
        <v>77</v>
      </c>
      <c r="O50" s="23"/>
    </row>
    <row r="51" spans="1:15" s="2" customFormat="1" ht="14.25" customHeight="1" x14ac:dyDescent="0.2">
      <c r="A51" s="21">
        <v>1943</v>
      </c>
      <c r="B51" s="22">
        <v>42679</v>
      </c>
      <c r="C51" s="23" t="s">
        <v>62</v>
      </c>
      <c r="D51" s="21">
        <v>14</v>
      </c>
      <c r="E51" s="21">
        <v>34</v>
      </c>
      <c r="F51" s="21" t="s">
        <v>7</v>
      </c>
      <c r="G51" s="21"/>
      <c r="H51" s="21">
        <v>1</v>
      </c>
      <c r="I51" s="21"/>
      <c r="J51" s="21"/>
      <c r="K51" s="24" t="s">
        <v>15</v>
      </c>
      <c r="L51" s="25" t="s">
        <v>19</v>
      </c>
      <c r="M51" s="26" t="s">
        <v>60</v>
      </c>
      <c r="N51" s="23" t="s">
        <v>77</v>
      </c>
      <c r="O51" s="23"/>
    </row>
    <row r="52" spans="1:15" s="2" customFormat="1" ht="14.25" customHeight="1" x14ac:dyDescent="0.2">
      <c r="A52" s="21">
        <v>1943</v>
      </c>
      <c r="B52" s="22">
        <v>42687</v>
      </c>
      <c r="C52" s="23" t="s">
        <v>29</v>
      </c>
      <c r="D52" s="21">
        <v>0</v>
      </c>
      <c r="E52" s="21">
        <v>45</v>
      </c>
      <c r="F52" s="21" t="s">
        <v>7</v>
      </c>
      <c r="G52" s="21"/>
      <c r="H52" s="21">
        <v>1</v>
      </c>
      <c r="I52" s="21"/>
      <c r="J52" s="21"/>
      <c r="K52" s="24" t="s">
        <v>30</v>
      </c>
      <c r="L52" s="25" t="s">
        <v>29</v>
      </c>
      <c r="M52" s="26" t="s">
        <v>56</v>
      </c>
      <c r="N52" s="23" t="s">
        <v>77</v>
      </c>
      <c r="O52" s="23"/>
    </row>
    <row r="53" spans="1:15" s="2" customFormat="1" ht="14.25" customHeight="1" x14ac:dyDescent="0.2">
      <c r="A53" s="21">
        <v>1943</v>
      </c>
      <c r="B53" s="22">
        <v>42699</v>
      </c>
      <c r="C53" s="23" t="s">
        <v>22</v>
      </c>
      <c r="D53" s="21"/>
      <c r="E53" s="21"/>
      <c r="F53" s="21"/>
      <c r="G53" s="21"/>
      <c r="H53" s="21"/>
      <c r="I53" s="21"/>
      <c r="J53" s="21"/>
      <c r="K53" s="24" t="s">
        <v>30</v>
      </c>
      <c r="L53" s="25" t="s">
        <v>22</v>
      </c>
      <c r="M53" s="26"/>
      <c r="N53" s="23" t="s">
        <v>77</v>
      </c>
      <c r="O53" s="23"/>
    </row>
    <row r="54" spans="1:15" s="2" customFormat="1" ht="14.25" customHeight="1" x14ac:dyDescent="0.2">
      <c r="A54" s="3">
        <v>1944</v>
      </c>
      <c r="B54" s="4">
        <v>42635</v>
      </c>
      <c r="C54" s="5" t="s">
        <v>23</v>
      </c>
      <c r="D54" s="3">
        <v>20</v>
      </c>
      <c r="E54" s="3">
        <v>0</v>
      </c>
      <c r="F54" s="3" t="s">
        <v>6</v>
      </c>
      <c r="G54" s="3">
        <v>1</v>
      </c>
      <c r="H54" s="3"/>
      <c r="I54" s="3"/>
      <c r="J54" s="3"/>
      <c r="K54" s="6" t="s">
        <v>15</v>
      </c>
      <c r="L54" s="7" t="s">
        <v>19</v>
      </c>
      <c r="M54" s="8" t="s">
        <v>60</v>
      </c>
      <c r="N54" s="5" t="s">
        <v>35</v>
      </c>
      <c r="O54" s="5"/>
    </row>
    <row r="55" spans="1:15" s="2" customFormat="1" ht="14.25" customHeight="1" x14ac:dyDescent="0.2">
      <c r="A55" s="3">
        <v>1944</v>
      </c>
      <c r="B55" s="4">
        <v>42643</v>
      </c>
      <c r="C55" s="5" t="s">
        <v>29</v>
      </c>
      <c r="D55" s="3">
        <v>7</v>
      </c>
      <c r="E55" s="3">
        <v>38</v>
      </c>
      <c r="F55" s="3" t="s">
        <v>7</v>
      </c>
      <c r="G55" s="3"/>
      <c r="H55" s="3">
        <v>1</v>
      </c>
      <c r="I55" s="3"/>
      <c r="J55" s="3"/>
      <c r="K55" s="6" t="s">
        <v>30</v>
      </c>
      <c r="L55" s="7" t="s">
        <v>29</v>
      </c>
      <c r="M55" s="8" t="s">
        <v>56</v>
      </c>
      <c r="N55" s="5" t="s">
        <v>35</v>
      </c>
      <c r="O55" s="5"/>
    </row>
    <row r="56" spans="1:15" s="2" customFormat="1" ht="14.25" customHeight="1" x14ac:dyDescent="0.2">
      <c r="A56" s="3">
        <v>1944</v>
      </c>
      <c r="B56" s="4">
        <v>42649</v>
      </c>
      <c r="C56" s="5" t="s">
        <v>28</v>
      </c>
      <c r="D56" s="3">
        <v>41</v>
      </c>
      <c r="E56" s="3">
        <v>0</v>
      </c>
      <c r="F56" s="3" t="s">
        <v>6</v>
      </c>
      <c r="G56" s="3">
        <v>1</v>
      </c>
      <c r="H56" s="3"/>
      <c r="I56" s="3"/>
      <c r="J56" s="3"/>
      <c r="K56" s="6" t="s">
        <v>15</v>
      </c>
      <c r="L56" s="7" t="s">
        <v>19</v>
      </c>
      <c r="M56" s="8" t="s">
        <v>60</v>
      </c>
      <c r="N56" s="5" t="s">
        <v>35</v>
      </c>
      <c r="O56" s="5"/>
    </row>
    <row r="57" spans="1:15" s="2" customFormat="1" ht="14.25" customHeight="1" x14ac:dyDescent="0.2">
      <c r="A57" s="3">
        <v>1944</v>
      </c>
      <c r="B57" s="4">
        <v>42656</v>
      </c>
      <c r="C57" s="5" t="s">
        <v>18</v>
      </c>
      <c r="D57" s="3">
        <v>7</v>
      </c>
      <c r="E57" s="3">
        <v>28</v>
      </c>
      <c r="F57" s="3" t="s">
        <v>7</v>
      </c>
      <c r="G57" s="3"/>
      <c r="H57" s="3">
        <v>1</v>
      </c>
      <c r="I57" s="3"/>
      <c r="J57" s="3"/>
      <c r="K57" s="6" t="s">
        <v>15</v>
      </c>
      <c r="L57" s="7" t="s">
        <v>19</v>
      </c>
      <c r="M57" s="8" t="s">
        <v>60</v>
      </c>
      <c r="N57" s="5" t="s">
        <v>35</v>
      </c>
      <c r="O57" s="5"/>
    </row>
    <row r="58" spans="1:15" s="2" customFormat="1" ht="14.25" customHeight="1" x14ac:dyDescent="0.2">
      <c r="A58" s="3">
        <v>1944</v>
      </c>
      <c r="B58" s="4">
        <v>42664</v>
      </c>
      <c r="C58" s="5" t="s">
        <v>22</v>
      </c>
      <c r="D58" s="3">
        <v>19</v>
      </c>
      <c r="E58" s="3">
        <v>0</v>
      </c>
      <c r="F58" s="3" t="s">
        <v>6</v>
      </c>
      <c r="G58" s="3">
        <v>1</v>
      </c>
      <c r="H58" s="3"/>
      <c r="I58" s="3"/>
      <c r="J58" s="3"/>
      <c r="K58" s="6" t="s">
        <v>15</v>
      </c>
      <c r="L58" s="7" t="s">
        <v>19</v>
      </c>
      <c r="M58" s="8" t="s">
        <v>60</v>
      </c>
      <c r="N58" s="5" t="s">
        <v>35</v>
      </c>
      <c r="O58" s="5"/>
    </row>
    <row r="59" spans="1:15" s="2" customFormat="1" ht="14.25" customHeight="1" x14ac:dyDescent="0.2">
      <c r="A59" s="3">
        <v>1944</v>
      </c>
      <c r="B59" s="4">
        <v>42672</v>
      </c>
      <c r="C59" s="5" t="s">
        <v>26</v>
      </c>
      <c r="D59" s="3">
        <v>7</v>
      </c>
      <c r="E59" s="3">
        <v>0</v>
      </c>
      <c r="F59" s="3" t="s">
        <v>6</v>
      </c>
      <c r="G59" s="3">
        <v>1</v>
      </c>
      <c r="H59" s="3"/>
      <c r="I59" s="3"/>
      <c r="J59" s="3"/>
      <c r="K59" s="6" t="s">
        <v>30</v>
      </c>
      <c r="L59" s="7" t="s">
        <v>47</v>
      </c>
      <c r="M59" s="8"/>
      <c r="N59" s="5" t="s">
        <v>35</v>
      </c>
      <c r="O59" s="5"/>
    </row>
    <row r="60" spans="1:15" s="2" customFormat="1" ht="14.25" customHeight="1" x14ac:dyDescent="0.2">
      <c r="A60" s="3">
        <v>1944</v>
      </c>
      <c r="B60" s="4">
        <v>42677</v>
      </c>
      <c r="C60" s="5" t="s">
        <v>55</v>
      </c>
      <c r="D60" s="3">
        <v>0</v>
      </c>
      <c r="E60" s="3">
        <v>13</v>
      </c>
      <c r="F60" s="3" t="s">
        <v>7</v>
      </c>
      <c r="G60" s="3"/>
      <c r="H60" s="3">
        <v>1</v>
      </c>
      <c r="I60" s="3"/>
      <c r="J60" s="3"/>
      <c r="K60" s="6" t="s">
        <v>30</v>
      </c>
      <c r="L60" s="7" t="s">
        <v>55</v>
      </c>
      <c r="M60" s="8"/>
      <c r="N60" s="5" t="s">
        <v>35</v>
      </c>
      <c r="O60" s="5"/>
    </row>
    <row r="61" spans="1:15" s="2" customFormat="1" ht="14.25" customHeight="1" x14ac:dyDescent="0.2">
      <c r="A61" s="3">
        <v>1944</v>
      </c>
      <c r="B61" s="4">
        <v>42691</v>
      </c>
      <c r="C61" s="5" t="s">
        <v>27</v>
      </c>
      <c r="D61" s="3">
        <v>40</v>
      </c>
      <c r="E61" s="3">
        <v>0</v>
      </c>
      <c r="F61" s="3" t="s">
        <v>6</v>
      </c>
      <c r="G61" s="3">
        <v>1</v>
      </c>
      <c r="H61" s="3"/>
      <c r="I61" s="3"/>
      <c r="J61" s="3"/>
      <c r="K61" s="6" t="s">
        <v>15</v>
      </c>
      <c r="L61" s="7" t="s">
        <v>19</v>
      </c>
      <c r="M61" s="8" t="s">
        <v>60</v>
      </c>
      <c r="N61" s="5" t="s">
        <v>35</v>
      </c>
      <c r="O61" s="5"/>
    </row>
    <row r="62" spans="1:15" s="2" customFormat="1" ht="14.25" customHeight="1" x14ac:dyDescent="0.2">
      <c r="A62" s="3">
        <v>1944</v>
      </c>
      <c r="B62" s="4">
        <v>42704</v>
      </c>
      <c r="C62" s="5" t="s">
        <v>57</v>
      </c>
      <c r="D62" s="3">
        <v>20</v>
      </c>
      <c r="E62" s="3">
        <v>0</v>
      </c>
      <c r="F62" s="3" t="s">
        <v>6</v>
      </c>
      <c r="G62" s="3">
        <v>1</v>
      </c>
      <c r="H62" s="3"/>
      <c r="I62" s="3"/>
      <c r="J62" s="3"/>
      <c r="K62" s="6" t="s">
        <v>15</v>
      </c>
      <c r="L62" s="7" t="s">
        <v>19</v>
      </c>
      <c r="M62" s="8" t="s">
        <v>60</v>
      </c>
      <c r="N62" s="5" t="s">
        <v>35</v>
      </c>
      <c r="O62" s="5" t="s">
        <v>61</v>
      </c>
    </row>
    <row r="63" spans="1:15" s="2" customFormat="1" ht="14.25" customHeight="1" x14ac:dyDescent="0.2">
      <c r="A63" s="21">
        <v>1945</v>
      </c>
      <c r="B63" s="22">
        <v>42628</v>
      </c>
      <c r="C63" s="23" t="s">
        <v>33</v>
      </c>
      <c r="D63" s="21">
        <v>0</v>
      </c>
      <c r="E63" s="21">
        <v>13</v>
      </c>
      <c r="F63" s="21" t="s">
        <v>7</v>
      </c>
      <c r="G63" s="21"/>
      <c r="H63" s="21">
        <v>1</v>
      </c>
      <c r="I63" s="21"/>
      <c r="J63" s="21"/>
      <c r="K63" s="24" t="s">
        <v>15</v>
      </c>
      <c r="L63" s="25" t="s">
        <v>19</v>
      </c>
      <c r="M63" s="26" t="s">
        <v>20</v>
      </c>
      <c r="N63" s="23" t="s">
        <v>35</v>
      </c>
      <c r="O63" s="23" t="s">
        <v>16</v>
      </c>
    </row>
    <row r="64" spans="1:15" s="2" customFormat="1" ht="14.25" customHeight="1" x14ac:dyDescent="0.2">
      <c r="A64" s="21">
        <v>1945</v>
      </c>
      <c r="B64" s="22">
        <v>42641</v>
      </c>
      <c r="C64" s="23" t="s">
        <v>29</v>
      </c>
      <c r="D64" s="21">
        <v>0</v>
      </c>
      <c r="E64" s="21">
        <v>41</v>
      </c>
      <c r="F64" s="21" t="s">
        <v>7</v>
      </c>
      <c r="G64" s="21"/>
      <c r="H64" s="21">
        <v>1</v>
      </c>
      <c r="I64" s="21"/>
      <c r="J64" s="21"/>
      <c r="K64" s="24" t="s">
        <v>15</v>
      </c>
      <c r="L64" s="25" t="s">
        <v>19</v>
      </c>
      <c r="M64" s="26" t="s">
        <v>60</v>
      </c>
      <c r="N64" s="23" t="s">
        <v>35</v>
      </c>
      <c r="O64" s="23"/>
    </row>
    <row r="65" spans="1:15" s="2" customFormat="1" ht="14.25" customHeight="1" x14ac:dyDescent="0.2">
      <c r="A65" s="21">
        <v>1945</v>
      </c>
      <c r="B65" s="22">
        <v>42648</v>
      </c>
      <c r="C65" s="23" t="s">
        <v>57</v>
      </c>
      <c r="D65" s="21">
        <v>2</v>
      </c>
      <c r="E65" s="21">
        <v>6</v>
      </c>
      <c r="F65" s="21" t="s">
        <v>7</v>
      </c>
      <c r="G65" s="21"/>
      <c r="H65" s="21">
        <v>1</v>
      </c>
      <c r="I65" s="21"/>
      <c r="J65" s="21"/>
      <c r="K65" s="24" t="s">
        <v>15</v>
      </c>
      <c r="L65" s="25" t="s">
        <v>19</v>
      </c>
      <c r="M65" s="26" t="s">
        <v>20</v>
      </c>
      <c r="N65" s="23" t="s">
        <v>35</v>
      </c>
      <c r="O65" s="23"/>
    </row>
    <row r="66" spans="1:15" s="2" customFormat="1" ht="14.25" customHeight="1" x14ac:dyDescent="0.2">
      <c r="A66" s="21">
        <v>1945</v>
      </c>
      <c r="B66" s="22">
        <v>42655</v>
      </c>
      <c r="C66" s="23" t="s">
        <v>55</v>
      </c>
      <c r="D66" s="21">
        <v>12</v>
      </c>
      <c r="E66" s="21">
        <v>6</v>
      </c>
      <c r="F66" s="21" t="s">
        <v>6</v>
      </c>
      <c r="G66" s="21">
        <v>1</v>
      </c>
      <c r="H66" s="21"/>
      <c r="I66" s="21"/>
      <c r="J66" s="21"/>
      <c r="K66" s="24" t="s">
        <v>15</v>
      </c>
      <c r="L66" s="25" t="s">
        <v>19</v>
      </c>
      <c r="M66" s="26" t="s">
        <v>20</v>
      </c>
      <c r="N66" s="23" t="s">
        <v>35</v>
      </c>
      <c r="O66" s="23"/>
    </row>
    <row r="67" spans="1:15" s="2" customFormat="1" ht="14.25" customHeight="1" x14ac:dyDescent="0.2">
      <c r="A67" s="21">
        <v>1945</v>
      </c>
      <c r="B67" s="22">
        <v>42669</v>
      </c>
      <c r="C67" s="23" t="s">
        <v>26</v>
      </c>
      <c r="D67" s="21">
        <v>7</v>
      </c>
      <c r="E67" s="21">
        <v>19</v>
      </c>
      <c r="F67" s="21" t="s">
        <v>7</v>
      </c>
      <c r="G67" s="21"/>
      <c r="H67" s="21">
        <v>1</v>
      </c>
      <c r="I67" s="21"/>
      <c r="J67" s="21"/>
      <c r="K67" s="24" t="s">
        <v>15</v>
      </c>
      <c r="L67" s="25" t="s">
        <v>19</v>
      </c>
      <c r="M67" s="26" t="s">
        <v>20</v>
      </c>
      <c r="N67" s="23" t="s">
        <v>35</v>
      </c>
      <c r="O67" s="23" t="s">
        <v>58</v>
      </c>
    </row>
    <row r="68" spans="1:15" s="2" customFormat="1" ht="14.25" customHeight="1" x14ac:dyDescent="0.2">
      <c r="A68" s="21">
        <v>1945</v>
      </c>
      <c r="B68" s="22">
        <v>42677</v>
      </c>
      <c r="C68" s="23" t="s">
        <v>48</v>
      </c>
      <c r="D68" s="21">
        <v>0</v>
      </c>
      <c r="E68" s="21">
        <v>31</v>
      </c>
      <c r="F68" s="21" t="s">
        <v>7</v>
      </c>
      <c r="G68" s="21"/>
      <c r="H68" s="21">
        <v>1</v>
      </c>
      <c r="I68" s="21"/>
      <c r="J68" s="21"/>
      <c r="K68" s="24" t="s">
        <v>30</v>
      </c>
      <c r="L68" s="25" t="s">
        <v>49</v>
      </c>
      <c r="M68" s="26" t="s">
        <v>50</v>
      </c>
      <c r="N68" s="23" t="s">
        <v>35</v>
      </c>
      <c r="O68" s="23"/>
    </row>
    <row r="69" spans="1:15" s="2" customFormat="1" ht="14.25" customHeight="1" x14ac:dyDescent="0.2">
      <c r="A69" s="21">
        <v>1945</v>
      </c>
      <c r="B69" s="22">
        <v>42683</v>
      </c>
      <c r="C69" s="23" t="s">
        <v>22</v>
      </c>
      <c r="D69" s="21">
        <v>19</v>
      </c>
      <c r="E69" s="21">
        <v>7</v>
      </c>
      <c r="F69" s="21" t="s">
        <v>6</v>
      </c>
      <c r="G69" s="21">
        <v>1</v>
      </c>
      <c r="H69" s="21"/>
      <c r="I69" s="21"/>
      <c r="J69" s="21"/>
      <c r="K69" s="24" t="s">
        <v>15</v>
      </c>
      <c r="L69" s="25" t="s">
        <v>19</v>
      </c>
      <c r="M69" s="26" t="s">
        <v>20</v>
      </c>
      <c r="N69" s="23" t="s">
        <v>35</v>
      </c>
      <c r="O69" s="23" t="s">
        <v>59</v>
      </c>
    </row>
    <row r="70" spans="1:15" s="2" customFormat="1" ht="14.25" customHeight="1" x14ac:dyDescent="0.2">
      <c r="A70" s="3">
        <v>1946</v>
      </c>
      <c r="B70" s="4">
        <v>42627</v>
      </c>
      <c r="C70" s="5" t="s">
        <v>33</v>
      </c>
      <c r="D70" s="3">
        <v>0</v>
      </c>
      <c r="E70" s="3">
        <v>27</v>
      </c>
      <c r="F70" s="3" t="s">
        <v>7</v>
      </c>
      <c r="G70" s="3"/>
      <c r="H70" s="3">
        <v>1</v>
      </c>
      <c r="I70" s="3"/>
      <c r="J70" s="3"/>
      <c r="K70" s="6" t="s">
        <v>15</v>
      </c>
      <c r="L70" s="7" t="s">
        <v>19</v>
      </c>
      <c r="M70" s="8" t="s">
        <v>43</v>
      </c>
      <c r="N70" s="5" t="s">
        <v>35</v>
      </c>
      <c r="O70" s="5"/>
    </row>
    <row r="71" spans="1:15" s="2" customFormat="1" ht="14.25" customHeight="1" x14ac:dyDescent="0.2">
      <c r="A71" s="3">
        <v>1946</v>
      </c>
      <c r="B71" s="4">
        <v>42633</v>
      </c>
      <c r="C71" s="5" t="s">
        <v>36</v>
      </c>
      <c r="D71" s="3">
        <v>0</v>
      </c>
      <c r="E71" s="3">
        <v>13</v>
      </c>
      <c r="F71" s="3" t="s">
        <v>7</v>
      </c>
      <c r="G71" s="3"/>
      <c r="H71" s="3">
        <v>1</v>
      </c>
      <c r="I71" s="3"/>
      <c r="J71" s="3"/>
      <c r="K71" s="6" t="s">
        <v>30</v>
      </c>
      <c r="L71" s="7" t="s">
        <v>36</v>
      </c>
      <c r="M71" s="8" t="s">
        <v>44</v>
      </c>
      <c r="N71" s="5" t="s">
        <v>35</v>
      </c>
      <c r="O71" s="5"/>
    </row>
    <row r="72" spans="1:15" s="2" customFormat="1" ht="14.25" customHeight="1" x14ac:dyDescent="0.2">
      <c r="A72" s="3">
        <v>1946</v>
      </c>
      <c r="B72" s="4">
        <v>42640</v>
      </c>
      <c r="C72" s="5" t="s">
        <v>29</v>
      </c>
      <c r="D72" s="3">
        <v>0</v>
      </c>
      <c r="E72" s="3">
        <v>34</v>
      </c>
      <c r="F72" s="3" t="s">
        <v>7</v>
      </c>
      <c r="G72" s="3"/>
      <c r="H72" s="3">
        <v>1</v>
      </c>
      <c r="I72" s="3"/>
      <c r="J72" s="3"/>
      <c r="K72" s="6" t="s">
        <v>30</v>
      </c>
      <c r="L72" s="7" t="s">
        <v>29</v>
      </c>
      <c r="M72" s="8" t="s">
        <v>45</v>
      </c>
      <c r="N72" s="5" t="s">
        <v>35</v>
      </c>
      <c r="O72" s="5"/>
    </row>
    <row r="73" spans="1:15" s="2" customFormat="1" ht="14.25" customHeight="1" x14ac:dyDescent="0.2">
      <c r="A73" s="3">
        <v>1946</v>
      </c>
      <c r="B73" s="4">
        <v>42647</v>
      </c>
      <c r="C73" s="5" t="s">
        <v>26</v>
      </c>
      <c r="D73" s="3">
        <v>6</v>
      </c>
      <c r="E73" s="3">
        <v>0</v>
      </c>
      <c r="F73" s="3" t="s">
        <v>6</v>
      </c>
      <c r="G73" s="3">
        <v>1</v>
      </c>
      <c r="H73" s="3"/>
      <c r="I73" s="3"/>
      <c r="J73" s="3"/>
      <c r="K73" s="6" t="s">
        <v>30</v>
      </c>
      <c r="L73" s="7" t="s">
        <v>47</v>
      </c>
      <c r="M73" s="8"/>
      <c r="N73" s="5" t="s">
        <v>35</v>
      </c>
      <c r="O73" s="5"/>
    </row>
    <row r="74" spans="1:15" s="2" customFormat="1" ht="14.25" customHeight="1" x14ac:dyDescent="0.2">
      <c r="A74" s="3">
        <v>1946</v>
      </c>
      <c r="B74" s="4">
        <v>42654</v>
      </c>
      <c r="C74" s="5" t="s">
        <v>23</v>
      </c>
      <c r="D74" s="3">
        <v>18</v>
      </c>
      <c r="E74" s="3">
        <v>19</v>
      </c>
      <c r="F74" s="3" t="s">
        <v>7</v>
      </c>
      <c r="G74" s="3"/>
      <c r="H74" s="3">
        <v>1</v>
      </c>
      <c r="I74" s="3"/>
      <c r="J74" s="3"/>
      <c r="K74" s="6" t="s">
        <v>15</v>
      </c>
      <c r="L74" s="7" t="s">
        <v>19</v>
      </c>
      <c r="M74" s="8" t="s">
        <v>20</v>
      </c>
      <c r="N74" s="5" t="s">
        <v>35</v>
      </c>
      <c r="O74" s="5"/>
    </row>
    <row r="75" spans="1:15" s="2" customFormat="1" ht="14.25" customHeight="1" x14ac:dyDescent="0.2">
      <c r="A75" s="3">
        <v>1946</v>
      </c>
      <c r="B75" s="4">
        <v>42661</v>
      </c>
      <c r="C75" s="5" t="s">
        <v>24</v>
      </c>
      <c r="D75" s="3">
        <v>7</v>
      </c>
      <c r="E75" s="3">
        <v>28</v>
      </c>
      <c r="F75" s="3" t="s">
        <v>7</v>
      </c>
      <c r="G75" s="3"/>
      <c r="H75" s="3">
        <v>1</v>
      </c>
      <c r="I75" s="3"/>
      <c r="J75" s="3"/>
      <c r="K75" s="6" t="s">
        <v>15</v>
      </c>
      <c r="L75" s="7" t="s">
        <v>19</v>
      </c>
      <c r="M75" s="8" t="s">
        <v>20</v>
      </c>
      <c r="N75" s="5" t="s">
        <v>35</v>
      </c>
      <c r="O75" s="5"/>
    </row>
    <row r="76" spans="1:15" s="2" customFormat="1" ht="14.25" customHeight="1" x14ac:dyDescent="0.2">
      <c r="A76" s="3">
        <v>1946</v>
      </c>
      <c r="B76" s="4">
        <v>42668</v>
      </c>
      <c r="C76" s="5" t="s">
        <v>27</v>
      </c>
      <c r="D76" s="3">
        <v>7</v>
      </c>
      <c r="E76" s="3">
        <v>14</v>
      </c>
      <c r="F76" s="3" t="s">
        <v>7</v>
      </c>
      <c r="G76" s="3"/>
      <c r="H76" s="3">
        <v>1</v>
      </c>
      <c r="I76" s="3"/>
      <c r="J76" s="3"/>
      <c r="K76" s="6" t="s">
        <v>15</v>
      </c>
      <c r="L76" s="7" t="s">
        <v>19</v>
      </c>
      <c r="M76" s="8" t="s">
        <v>20</v>
      </c>
      <c r="N76" s="5" t="s">
        <v>35</v>
      </c>
      <c r="O76" s="5"/>
    </row>
    <row r="77" spans="1:15" s="2" customFormat="1" ht="14.25" customHeight="1" x14ac:dyDescent="0.2">
      <c r="A77" s="3">
        <v>1946</v>
      </c>
      <c r="B77" s="4">
        <v>42675</v>
      </c>
      <c r="C77" s="5" t="s">
        <v>48</v>
      </c>
      <c r="D77" s="3">
        <v>2</v>
      </c>
      <c r="E77" s="3">
        <v>6</v>
      </c>
      <c r="F77" s="3" t="s">
        <v>7</v>
      </c>
      <c r="G77" s="3"/>
      <c r="H77" s="3">
        <v>1</v>
      </c>
      <c r="I77" s="3"/>
      <c r="J77" s="3"/>
      <c r="K77" s="6" t="s">
        <v>15</v>
      </c>
      <c r="L77" s="7" t="s">
        <v>19</v>
      </c>
      <c r="M77" s="8" t="s">
        <v>20</v>
      </c>
      <c r="N77" s="5" t="s">
        <v>35</v>
      </c>
      <c r="O77" s="5"/>
    </row>
    <row r="78" spans="1:15" s="2" customFormat="1" ht="14.25" customHeight="1" x14ac:dyDescent="0.2">
      <c r="A78" s="3">
        <v>1946</v>
      </c>
      <c r="B78" s="4">
        <v>42682</v>
      </c>
      <c r="C78" s="5" t="s">
        <v>38</v>
      </c>
      <c r="D78" s="3">
        <v>0</v>
      </c>
      <c r="E78" s="3">
        <v>33</v>
      </c>
      <c r="F78" s="3" t="s">
        <v>7</v>
      </c>
      <c r="G78" s="3"/>
      <c r="H78" s="3">
        <v>1</v>
      </c>
      <c r="I78" s="3"/>
      <c r="J78" s="3"/>
      <c r="K78" s="6" t="s">
        <v>30</v>
      </c>
      <c r="L78" s="7" t="s">
        <v>38</v>
      </c>
      <c r="M78" s="8" t="s">
        <v>39</v>
      </c>
      <c r="N78" s="5" t="s">
        <v>35</v>
      </c>
      <c r="O78" s="5"/>
    </row>
    <row r="79" spans="1:15" s="2" customFormat="1" ht="14.25" customHeight="1" x14ac:dyDescent="0.2">
      <c r="A79" s="21">
        <v>1947</v>
      </c>
      <c r="B79" s="22">
        <v>42626</v>
      </c>
      <c r="C79" s="23" t="s">
        <v>33</v>
      </c>
      <c r="D79" s="21">
        <v>7</v>
      </c>
      <c r="E79" s="21">
        <v>7</v>
      </c>
      <c r="F79" s="21" t="s">
        <v>8</v>
      </c>
      <c r="G79" s="21"/>
      <c r="H79" s="21"/>
      <c r="I79" s="21">
        <v>1</v>
      </c>
      <c r="J79" s="21"/>
      <c r="K79" s="24" t="s">
        <v>30</v>
      </c>
      <c r="L79" s="25" t="s">
        <v>19</v>
      </c>
      <c r="M79" s="26" t="s">
        <v>20</v>
      </c>
      <c r="N79" s="23" t="s">
        <v>35</v>
      </c>
      <c r="O79" s="23"/>
    </row>
    <row r="80" spans="1:15" s="2" customFormat="1" ht="14.25" customHeight="1" x14ac:dyDescent="0.2">
      <c r="A80" s="21">
        <v>1947</v>
      </c>
      <c r="B80" s="22">
        <v>42632</v>
      </c>
      <c r="C80" s="23" t="s">
        <v>36</v>
      </c>
      <c r="D80" s="21">
        <v>20</v>
      </c>
      <c r="E80" s="21">
        <v>19</v>
      </c>
      <c r="F80" s="21" t="s">
        <v>6</v>
      </c>
      <c r="G80" s="21">
        <v>1</v>
      </c>
      <c r="H80" s="21"/>
      <c r="I80" s="21"/>
      <c r="J80" s="21"/>
      <c r="K80" s="24" t="s">
        <v>15</v>
      </c>
      <c r="L80" s="25" t="s">
        <v>19</v>
      </c>
      <c r="M80" s="26" t="s">
        <v>20</v>
      </c>
      <c r="N80" s="23" t="s">
        <v>35</v>
      </c>
      <c r="O80" s="23"/>
    </row>
    <row r="81" spans="1:15" s="2" customFormat="1" ht="14.25" customHeight="1" x14ac:dyDescent="0.2">
      <c r="A81" s="21">
        <v>1947</v>
      </c>
      <c r="B81" s="22">
        <v>42639</v>
      </c>
      <c r="C81" s="23" t="s">
        <v>29</v>
      </c>
      <c r="D81" s="21">
        <v>7</v>
      </c>
      <c r="E81" s="21">
        <v>13</v>
      </c>
      <c r="F81" s="21" t="s">
        <v>7</v>
      </c>
      <c r="G81" s="21"/>
      <c r="H81" s="21">
        <v>1</v>
      </c>
      <c r="I81" s="21"/>
      <c r="J81" s="21"/>
      <c r="K81" s="24" t="s">
        <v>15</v>
      </c>
      <c r="L81" s="25" t="s">
        <v>19</v>
      </c>
      <c r="M81" s="26" t="s">
        <v>20</v>
      </c>
      <c r="N81" s="23" t="s">
        <v>35</v>
      </c>
      <c r="O81" s="23"/>
    </row>
    <row r="82" spans="1:15" s="2" customFormat="1" ht="14.25" customHeight="1" x14ac:dyDescent="0.2">
      <c r="A82" s="21">
        <v>1947</v>
      </c>
      <c r="B82" s="22">
        <v>42647</v>
      </c>
      <c r="C82" s="23" t="s">
        <v>26</v>
      </c>
      <c r="D82" s="21">
        <v>12</v>
      </c>
      <c r="E82" s="21">
        <v>12</v>
      </c>
      <c r="F82" s="21" t="s">
        <v>8</v>
      </c>
      <c r="G82" s="21"/>
      <c r="H82" s="21"/>
      <c r="I82" s="21">
        <v>1</v>
      </c>
      <c r="J82" s="21"/>
      <c r="K82" s="24" t="s">
        <v>15</v>
      </c>
      <c r="L82" s="25" t="s">
        <v>19</v>
      </c>
      <c r="M82" s="26" t="s">
        <v>20</v>
      </c>
      <c r="N82" s="23" t="s">
        <v>35</v>
      </c>
      <c r="O82" s="23"/>
    </row>
    <row r="83" spans="1:15" s="2" customFormat="1" ht="14.25" customHeight="1" x14ac:dyDescent="0.2">
      <c r="A83" s="21">
        <v>1947</v>
      </c>
      <c r="B83" s="22">
        <v>42653</v>
      </c>
      <c r="C83" s="23" t="s">
        <v>27</v>
      </c>
      <c r="D83" s="21">
        <v>33</v>
      </c>
      <c r="E83" s="21">
        <v>0</v>
      </c>
      <c r="F83" s="21" t="s">
        <v>6</v>
      </c>
      <c r="G83" s="21">
        <v>1</v>
      </c>
      <c r="H83" s="21"/>
      <c r="I83" s="21"/>
      <c r="J83" s="21"/>
      <c r="K83" s="24" t="s">
        <v>30</v>
      </c>
      <c r="L83" s="25" t="s">
        <v>27</v>
      </c>
      <c r="M83" s="26"/>
      <c r="N83" s="23" t="s">
        <v>35</v>
      </c>
      <c r="O83" s="23"/>
    </row>
    <row r="84" spans="1:15" s="2" customFormat="1" ht="14.25" customHeight="1" x14ac:dyDescent="0.2">
      <c r="A84" s="21">
        <v>1947</v>
      </c>
      <c r="B84" s="22">
        <v>42660</v>
      </c>
      <c r="C84" s="23" t="s">
        <v>24</v>
      </c>
      <c r="D84" s="21">
        <v>13</v>
      </c>
      <c r="E84" s="21">
        <v>0</v>
      </c>
      <c r="F84" s="21" t="s">
        <v>6</v>
      </c>
      <c r="G84" s="21">
        <v>1</v>
      </c>
      <c r="H84" s="21"/>
      <c r="I84" s="21"/>
      <c r="J84" s="21"/>
      <c r="K84" s="24" t="s">
        <v>30</v>
      </c>
      <c r="L84" s="25" t="s">
        <v>37</v>
      </c>
      <c r="M84" s="26"/>
      <c r="N84" s="23" t="s">
        <v>35</v>
      </c>
      <c r="O84" s="23"/>
    </row>
    <row r="85" spans="1:15" s="2" customFormat="1" ht="14.25" customHeight="1" x14ac:dyDescent="0.2">
      <c r="A85" s="21">
        <v>1947</v>
      </c>
      <c r="B85" s="22">
        <v>42667</v>
      </c>
      <c r="C85" s="23" t="s">
        <v>23</v>
      </c>
      <c r="D85" s="21">
        <v>14</v>
      </c>
      <c r="E85" s="21">
        <v>6</v>
      </c>
      <c r="F85" s="21" t="s">
        <v>6</v>
      </c>
      <c r="G85" s="21">
        <v>1</v>
      </c>
      <c r="H85" s="21"/>
      <c r="I85" s="21"/>
      <c r="J85" s="21"/>
      <c r="K85" s="24" t="s">
        <v>30</v>
      </c>
      <c r="L85" s="25" t="s">
        <v>32</v>
      </c>
      <c r="M85" s="26"/>
      <c r="N85" s="23" t="s">
        <v>35</v>
      </c>
      <c r="O85" s="23"/>
    </row>
    <row r="86" spans="1:15" s="2" customFormat="1" ht="14.25" customHeight="1" x14ac:dyDescent="0.2">
      <c r="A86" s="21">
        <v>1947</v>
      </c>
      <c r="B86" s="22">
        <v>42674</v>
      </c>
      <c r="C86" s="23" t="s">
        <v>21</v>
      </c>
      <c r="D86" s="21">
        <v>6</v>
      </c>
      <c r="E86" s="21">
        <v>0</v>
      </c>
      <c r="F86" s="21" t="s">
        <v>6</v>
      </c>
      <c r="G86" s="21">
        <v>1</v>
      </c>
      <c r="H86" s="21"/>
      <c r="I86" s="21"/>
      <c r="J86" s="21"/>
      <c r="K86" s="24" t="s">
        <v>15</v>
      </c>
      <c r="L86" s="25" t="s">
        <v>19</v>
      </c>
      <c r="M86" s="26" t="s">
        <v>20</v>
      </c>
      <c r="N86" s="23" t="s">
        <v>35</v>
      </c>
      <c r="O86" s="23"/>
    </row>
    <row r="87" spans="1:15" s="2" customFormat="1" ht="14.25" customHeight="1" x14ac:dyDescent="0.2">
      <c r="A87" s="21">
        <v>1947</v>
      </c>
      <c r="B87" s="22">
        <v>42681</v>
      </c>
      <c r="C87" s="23" t="s">
        <v>38</v>
      </c>
      <c r="D87" s="21">
        <v>12</v>
      </c>
      <c r="E87" s="21">
        <v>14</v>
      </c>
      <c r="F87" s="21" t="s">
        <v>7</v>
      </c>
      <c r="G87" s="21"/>
      <c r="H87" s="21">
        <v>1</v>
      </c>
      <c r="I87" s="21"/>
      <c r="J87" s="21"/>
      <c r="K87" s="24" t="s">
        <v>15</v>
      </c>
      <c r="L87" s="25" t="s">
        <v>19</v>
      </c>
      <c r="M87" s="26" t="s">
        <v>20</v>
      </c>
      <c r="N87" s="23" t="s">
        <v>35</v>
      </c>
      <c r="O87" s="23"/>
    </row>
    <row r="88" spans="1:15" s="2" customFormat="1" ht="14.25" customHeight="1" x14ac:dyDescent="0.2">
      <c r="A88" s="21">
        <v>1947</v>
      </c>
      <c r="B88" s="22">
        <v>42688</v>
      </c>
      <c r="C88" s="23" t="s">
        <v>28</v>
      </c>
      <c r="D88" s="21">
        <v>32</v>
      </c>
      <c r="E88" s="21">
        <v>6</v>
      </c>
      <c r="F88" s="21" t="s">
        <v>6</v>
      </c>
      <c r="G88" s="21">
        <v>1</v>
      </c>
      <c r="H88" s="21"/>
      <c r="I88" s="21"/>
      <c r="J88" s="21"/>
      <c r="K88" s="24" t="s">
        <v>15</v>
      </c>
      <c r="L88" s="25" t="s">
        <v>19</v>
      </c>
      <c r="M88" s="26" t="s">
        <v>20</v>
      </c>
      <c r="N88" s="23" t="s">
        <v>35</v>
      </c>
      <c r="O88" s="23"/>
    </row>
    <row r="89" spans="1:15" s="2" customFormat="1" ht="14.25" customHeight="1" x14ac:dyDescent="0.2">
      <c r="A89" s="21">
        <v>1947</v>
      </c>
      <c r="B89" s="22">
        <v>42702</v>
      </c>
      <c r="C89" s="23" t="s">
        <v>40</v>
      </c>
      <c r="D89" s="21">
        <v>0</v>
      </c>
      <c r="E89" s="21">
        <v>26</v>
      </c>
      <c r="F89" s="21" t="s">
        <v>7</v>
      </c>
      <c r="G89" s="21"/>
      <c r="H89" s="21">
        <v>1</v>
      </c>
      <c r="I89" s="21"/>
      <c r="J89" s="21"/>
      <c r="K89" s="24" t="s">
        <v>30</v>
      </c>
      <c r="L89" s="25" t="s">
        <v>40</v>
      </c>
      <c r="M89" s="26"/>
      <c r="N89" s="23" t="s">
        <v>35</v>
      </c>
      <c r="O89" s="23" t="s">
        <v>41</v>
      </c>
    </row>
    <row r="90" spans="1:15" s="2" customFormat="1" ht="14.25" customHeight="1" x14ac:dyDescent="0.2">
      <c r="A90" s="3">
        <v>1948</v>
      </c>
      <c r="B90" s="4">
        <v>42630</v>
      </c>
      <c r="C90" s="5" t="s">
        <v>29</v>
      </c>
      <c r="D90" s="3">
        <v>0</v>
      </c>
      <c r="E90" s="3">
        <v>33</v>
      </c>
      <c r="F90" s="3" t="s">
        <v>7</v>
      </c>
      <c r="G90" s="3"/>
      <c r="H90" s="3">
        <v>1</v>
      </c>
      <c r="I90" s="3"/>
      <c r="J90" s="3"/>
      <c r="K90" s="6" t="s">
        <v>15</v>
      </c>
      <c r="L90" s="7" t="s">
        <v>29</v>
      </c>
      <c r="M90" s="8" t="s">
        <v>42</v>
      </c>
      <c r="N90" s="5" t="s">
        <v>31</v>
      </c>
      <c r="O90" s="5" t="s">
        <v>74</v>
      </c>
    </row>
    <row r="91" spans="1:15" s="2" customFormat="1" ht="14.25" customHeight="1" x14ac:dyDescent="0.2">
      <c r="A91" s="3">
        <v>1948</v>
      </c>
      <c r="B91" s="4">
        <v>42637</v>
      </c>
      <c r="C91" s="5" t="s">
        <v>23</v>
      </c>
      <c r="D91" s="3">
        <v>6</v>
      </c>
      <c r="E91" s="3">
        <v>0</v>
      </c>
      <c r="F91" s="3" t="s">
        <v>6</v>
      </c>
      <c r="G91" s="3">
        <v>1</v>
      </c>
      <c r="H91" s="3"/>
      <c r="I91" s="3"/>
      <c r="J91" s="3"/>
      <c r="K91" s="6" t="s">
        <v>15</v>
      </c>
      <c r="L91" s="7" t="s">
        <v>19</v>
      </c>
      <c r="M91" s="8" t="s">
        <v>20</v>
      </c>
      <c r="N91" s="5" t="s">
        <v>31</v>
      </c>
      <c r="O91" s="5"/>
    </row>
    <row r="92" spans="1:15" s="2" customFormat="1" ht="14.25" customHeight="1" x14ac:dyDescent="0.2">
      <c r="A92" s="3">
        <v>1948</v>
      </c>
      <c r="B92" s="4">
        <v>42644</v>
      </c>
      <c r="C92" s="5" t="s">
        <v>28</v>
      </c>
      <c r="D92" s="3">
        <v>12</v>
      </c>
      <c r="E92" s="3">
        <v>6</v>
      </c>
      <c r="F92" s="3" t="s">
        <v>6</v>
      </c>
      <c r="G92" s="3">
        <v>1</v>
      </c>
      <c r="H92" s="3"/>
      <c r="I92" s="3"/>
      <c r="J92" s="3"/>
      <c r="K92" s="6" t="s">
        <v>30</v>
      </c>
      <c r="L92" s="7" t="s">
        <v>64</v>
      </c>
      <c r="M92" s="8"/>
      <c r="N92" s="5" t="s">
        <v>31</v>
      </c>
      <c r="O92" s="5"/>
    </row>
    <row r="93" spans="1:15" s="2" customFormat="1" ht="14.25" customHeight="1" x14ac:dyDescent="0.2">
      <c r="A93" s="3">
        <v>1948</v>
      </c>
      <c r="B93" s="4">
        <v>42651</v>
      </c>
      <c r="C93" s="5" t="s">
        <v>27</v>
      </c>
      <c r="D93" s="3">
        <v>13</v>
      </c>
      <c r="E93" s="3">
        <v>0</v>
      </c>
      <c r="F93" s="3" t="s">
        <v>6</v>
      </c>
      <c r="G93" s="3">
        <v>1</v>
      </c>
      <c r="H93" s="3"/>
      <c r="I93" s="3"/>
      <c r="J93" s="3"/>
      <c r="K93" s="6" t="s">
        <v>15</v>
      </c>
      <c r="L93" s="7" t="s">
        <v>19</v>
      </c>
      <c r="M93" s="8" t="s">
        <v>20</v>
      </c>
      <c r="N93" s="5" t="s">
        <v>31</v>
      </c>
      <c r="O93" s="5"/>
    </row>
    <row r="94" spans="1:15" s="2" customFormat="1" ht="14.25" customHeight="1" x14ac:dyDescent="0.2">
      <c r="A94" s="3">
        <v>1948</v>
      </c>
      <c r="B94" s="4">
        <v>42658</v>
      </c>
      <c r="C94" s="5" t="s">
        <v>24</v>
      </c>
      <c r="D94" s="3">
        <v>14</v>
      </c>
      <c r="E94" s="3">
        <v>0</v>
      </c>
      <c r="F94" s="3" t="s">
        <v>6</v>
      </c>
      <c r="G94" s="3">
        <v>1</v>
      </c>
      <c r="H94" s="3"/>
      <c r="I94" s="3"/>
      <c r="J94" s="3"/>
      <c r="K94" s="6" t="s">
        <v>15</v>
      </c>
      <c r="L94" s="7" t="s">
        <v>19</v>
      </c>
      <c r="M94" s="8" t="s">
        <v>20</v>
      </c>
      <c r="N94" s="5" t="s">
        <v>31</v>
      </c>
      <c r="O94" s="5"/>
    </row>
    <row r="95" spans="1:15" s="2" customFormat="1" ht="14.25" customHeight="1" x14ac:dyDescent="0.2">
      <c r="A95" s="3">
        <v>1948</v>
      </c>
      <c r="B95" s="4">
        <v>42665</v>
      </c>
      <c r="C95" s="5" t="s">
        <v>67</v>
      </c>
      <c r="D95" s="3">
        <v>6</v>
      </c>
      <c r="E95" s="3">
        <v>20</v>
      </c>
      <c r="F95" s="3" t="s">
        <v>7</v>
      </c>
      <c r="G95" s="3"/>
      <c r="H95" s="3">
        <v>1</v>
      </c>
      <c r="I95" s="3"/>
      <c r="J95" s="3"/>
      <c r="K95" s="6" t="s">
        <v>30</v>
      </c>
      <c r="L95" s="7" t="s">
        <v>68</v>
      </c>
      <c r="M95" s="8"/>
      <c r="N95" s="5" t="s">
        <v>31</v>
      </c>
      <c r="O95" s="5"/>
    </row>
    <row r="96" spans="1:15" s="2" customFormat="1" ht="14.25" customHeight="1" x14ac:dyDescent="0.2">
      <c r="A96" s="3">
        <v>1948</v>
      </c>
      <c r="B96" s="4">
        <v>42672</v>
      </c>
      <c r="C96" s="5" t="s">
        <v>21</v>
      </c>
      <c r="D96" s="3">
        <v>19</v>
      </c>
      <c r="E96" s="3">
        <v>0</v>
      </c>
      <c r="F96" s="3" t="s">
        <v>6</v>
      </c>
      <c r="G96" s="3">
        <v>1</v>
      </c>
      <c r="H96" s="3"/>
      <c r="I96" s="3"/>
      <c r="J96" s="3"/>
      <c r="K96" s="6" t="s">
        <v>30</v>
      </c>
      <c r="L96" s="7" t="s">
        <v>21</v>
      </c>
      <c r="M96" s="8"/>
      <c r="N96" s="5" t="s">
        <v>31</v>
      </c>
      <c r="O96" s="5"/>
    </row>
    <row r="97" spans="1:15" s="2" customFormat="1" ht="14.25" customHeight="1" x14ac:dyDescent="0.2">
      <c r="A97" s="3">
        <v>1948</v>
      </c>
      <c r="B97" s="4">
        <v>42679</v>
      </c>
      <c r="C97" s="5" t="s">
        <v>25</v>
      </c>
      <c r="D97" s="3">
        <v>33</v>
      </c>
      <c r="E97" s="3">
        <v>0</v>
      </c>
      <c r="F97" s="3" t="s">
        <v>6</v>
      </c>
      <c r="G97" s="3">
        <v>1</v>
      </c>
      <c r="H97" s="3"/>
      <c r="I97" s="3"/>
      <c r="J97" s="3"/>
      <c r="K97" s="6" t="s">
        <v>15</v>
      </c>
      <c r="L97" s="7" t="s">
        <v>19</v>
      </c>
      <c r="M97" s="8" t="s">
        <v>20</v>
      </c>
      <c r="N97" s="5" t="s">
        <v>31</v>
      </c>
      <c r="O97" s="5"/>
    </row>
    <row r="98" spans="1:15" s="2" customFormat="1" ht="14.25" customHeight="1" x14ac:dyDescent="0.2">
      <c r="A98" s="3">
        <v>1948</v>
      </c>
      <c r="B98" s="4">
        <v>42686</v>
      </c>
      <c r="C98" s="5" t="s">
        <v>26</v>
      </c>
      <c r="D98" s="3">
        <v>0</v>
      </c>
      <c r="E98" s="3">
        <v>28</v>
      </c>
      <c r="F98" s="3" t="s">
        <v>7</v>
      </c>
      <c r="G98" s="3"/>
      <c r="H98" s="3">
        <v>1</v>
      </c>
      <c r="I98" s="3"/>
      <c r="J98" s="3"/>
      <c r="K98" s="6" t="s">
        <v>30</v>
      </c>
      <c r="L98" s="7" t="s">
        <v>47</v>
      </c>
      <c r="M98" s="8"/>
      <c r="N98" s="5" t="s">
        <v>31</v>
      </c>
      <c r="O98" s="5"/>
    </row>
    <row r="99" spans="1:15" s="2" customFormat="1" ht="14.25" customHeight="1" x14ac:dyDescent="0.2">
      <c r="A99" s="3">
        <v>1948</v>
      </c>
      <c r="B99" s="4">
        <v>42694</v>
      </c>
      <c r="C99" s="5" t="s">
        <v>33</v>
      </c>
      <c r="D99" s="3">
        <v>0</v>
      </c>
      <c r="E99" s="3">
        <v>7</v>
      </c>
      <c r="F99" s="3" t="s">
        <v>7</v>
      </c>
      <c r="G99" s="3"/>
      <c r="H99" s="3">
        <v>1</v>
      </c>
      <c r="I99" s="3"/>
      <c r="J99" s="3"/>
      <c r="K99" s="6" t="s">
        <v>30</v>
      </c>
      <c r="L99" s="7" t="s">
        <v>19</v>
      </c>
      <c r="M99" s="8" t="s">
        <v>20</v>
      </c>
      <c r="N99" s="5" t="s">
        <v>31</v>
      </c>
      <c r="O99" s="5" t="s">
        <v>16</v>
      </c>
    </row>
    <row r="100" spans="1:15" s="2" customFormat="1" ht="14.25" customHeight="1" x14ac:dyDescent="0.2">
      <c r="A100" s="3">
        <v>1948</v>
      </c>
      <c r="B100" s="4">
        <v>42700</v>
      </c>
      <c r="C100" s="5" t="s">
        <v>72</v>
      </c>
      <c r="D100" s="3">
        <v>0</v>
      </c>
      <c r="E100" s="3">
        <v>33</v>
      </c>
      <c r="F100" s="3" t="s">
        <v>7</v>
      </c>
      <c r="G100" s="3"/>
      <c r="H100" s="3">
        <v>1</v>
      </c>
      <c r="I100" s="3"/>
      <c r="J100" s="3"/>
      <c r="K100" s="6" t="s">
        <v>15</v>
      </c>
      <c r="L100" s="7" t="s">
        <v>19</v>
      </c>
      <c r="M100" s="8" t="s">
        <v>20</v>
      </c>
      <c r="N100" s="5" t="s">
        <v>31</v>
      </c>
      <c r="O100" s="5" t="s">
        <v>73</v>
      </c>
    </row>
    <row r="101" spans="1:15" s="2" customFormat="1" ht="14.25" customHeight="1" x14ac:dyDescent="0.2">
      <c r="A101" s="21">
        <v>1949</v>
      </c>
      <c r="B101" s="22">
        <v>42619</v>
      </c>
      <c r="C101" s="23" t="s">
        <v>34</v>
      </c>
      <c r="D101" s="21">
        <v>20</v>
      </c>
      <c r="E101" s="21">
        <v>0</v>
      </c>
      <c r="F101" s="21" t="s">
        <v>6</v>
      </c>
      <c r="G101" s="21">
        <v>1</v>
      </c>
      <c r="H101" s="21"/>
      <c r="I101" s="21"/>
      <c r="J101" s="21"/>
      <c r="K101" s="24"/>
      <c r="L101" s="25"/>
      <c r="M101" s="26"/>
      <c r="N101" s="23" t="s">
        <v>31</v>
      </c>
      <c r="O101" s="23"/>
    </row>
    <row r="102" spans="1:15" s="2" customFormat="1" ht="14.25" customHeight="1" x14ac:dyDescent="0.2">
      <c r="A102" s="21">
        <v>1949</v>
      </c>
      <c r="B102" s="22">
        <v>42630</v>
      </c>
      <c r="C102" s="23" t="s">
        <v>29</v>
      </c>
      <c r="D102" s="21">
        <v>6</v>
      </c>
      <c r="E102" s="21">
        <v>19</v>
      </c>
      <c r="F102" s="21" t="s">
        <v>7</v>
      </c>
      <c r="G102" s="21"/>
      <c r="H102" s="21">
        <v>1</v>
      </c>
      <c r="I102" s="21"/>
      <c r="J102" s="21"/>
      <c r="K102" s="24" t="s">
        <v>30</v>
      </c>
      <c r="L102" s="25" t="s">
        <v>29</v>
      </c>
      <c r="M102" s="26"/>
      <c r="N102" s="23" t="s">
        <v>31</v>
      </c>
      <c r="O102" s="23" t="s">
        <v>16</v>
      </c>
    </row>
    <row r="103" spans="1:15" s="2" customFormat="1" ht="14.25" customHeight="1" x14ac:dyDescent="0.2">
      <c r="A103" s="21">
        <v>1949</v>
      </c>
      <c r="B103" s="22">
        <v>42636</v>
      </c>
      <c r="C103" s="23" t="s">
        <v>23</v>
      </c>
      <c r="D103" s="21">
        <v>13</v>
      </c>
      <c r="E103" s="21">
        <v>0</v>
      </c>
      <c r="F103" s="21" t="s">
        <v>6</v>
      </c>
      <c r="G103" s="21">
        <v>1</v>
      </c>
      <c r="H103" s="21"/>
      <c r="I103" s="21"/>
      <c r="J103" s="21"/>
      <c r="K103" s="24" t="s">
        <v>30</v>
      </c>
      <c r="L103" s="25" t="s">
        <v>32</v>
      </c>
      <c r="M103" s="26"/>
      <c r="N103" s="23" t="s">
        <v>31</v>
      </c>
      <c r="O103" s="23"/>
    </row>
    <row r="104" spans="1:15" s="2" customFormat="1" ht="14.25" customHeight="1" x14ac:dyDescent="0.2">
      <c r="A104" s="21">
        <v>1949</v>
      </c>
      <c r="B104" s="22">
        <v>42643</v>
      </c>
      <c r="C104" s="23" t="s">
        <v>28</v>
      </c>
      <c r="D104" s="21">
        <v>6</v>
      </c>
      <c r="E104" s="21">
        <v>7</v>
      </c>
      <c r="F104" s="21" t="s">
        <v>7</v>
      </c>
      <c r="G104" s="21"/>
      <c r="H104" s="21">
        <v>1</v>
      </c>
      <c r="I104" s="21"/>
      <c r="J104" s="21"/>
      <c r="K104" s="24" t="s">
        <v>15</v>
      </c>
      <c r="L104" s="25" t="s">
        <v>19</v>
      </c>
      <c r="M104" s="26" t="s">
        <v>20</v>
      </c>
      <c r="N104" s="23" t="s">
        <v>31</v>
      </c>
      <c r="O104" s="23"/>
    </row>
    <row r="105" spans="1:15" s="2" customFormat="1" ht="14.25" customHeight="1" x14ac:dyDescent="0.2">
      <c r="A105" s="21">
        <v>1949</v>
      </c>
      <c r="B105" s="22">
        <v>42650</v>
      </c>
      <c r="C105" s="23" t="s">
        <v>33</v>
      </c>
      <c r="D105" s="21">
        <v>0</v>
      </c>
      <c r="E105" s="21">
        <v>19</v>
      </c>
      <c r="F105" s="21" t="s">
        <v>7</v>
      </c>
      <c r="G105" s="21"/>
      <c r="H105" s="21">
        <v>1</v>
      </c>
      <c r="I105" s="21"/>
      <c r="J105" s="21"/>
      <c r="K105" s="24" t="s">
        <v>30</v>
      </c>
      <c r="L105" s="25" t="s">
        <v>19</v>
      </c>
      <c r="M105" s="26" t="s">
        <v>20</v>
      </c>
      <c r="N105" s="23" t="s">
        <v>31</v>
      </c>
      <c r="O105" s="23"/>
    </row>
    <row r="106" spans="1:15" s="2" customFormat="1" ht="14.25" customHeight="1" x14ac:dyDescent="0.2">
      <c r="A106" s="21">
        <v>1949</v>
      </c>
      <c r="B106" s="22">
        <v>42657</v>
      </c>
      <c r="C106" s="23" t="s">
        <v>24</v>
      </c>
      <c r="D106" s="21">
        <v>12</v>
      </c>
      <c r="E106" s="21">
        <v>25</v>
      </c>
      <c r="F106" s="21" t="s">
        <v>7</v>
      </c>
      <c r="G106" s="21"/>
      <c r="H106" s="21">
        <v>1</v>
      </c>
      <c r="I106" s="21"/>
      <c r="J106" s="21"/>
      <c r="K106" s="24" t="s">
        <v>30</v>
      </c>
      <c r="L106" s="25" t="s">
        <v>75</v>
      </c>
      <c r="M106" s="26"/>
      <c r="N106" s="23" t="s">
        <v>31</v>
      </c>
      <c r="O106" s="23"/>
    </row>
    <row r="107" spans="1:15" s="2" customFormat="1" ht="14.25" customHeight="1" x14ac:dyDescent="0.2">
      <c r="A107" s="21">
        <v>1949</v>
      </c>
      <c r="B107" s="22">
        <v>42664</v>
      </c>
      <c r="C107" s="23" t="s">
        <v>18</v>
      </c>
      <c r="D107" s="21">
        <v>0</v>
      </c>
      <c r="E107" s="21">
        <v>13</v>
      </c>
      <c r="F107" s="21" t="s">
        <v>7</v>
      </c>
      <c r="G107" s="21"/>
      <c r="H107" s="21">
        <v>1</v>
      </c>
      <c r="I107" s="21"/>
      <c r="J107" s="21"/>
      <c r="K107" s="24" t="s">
        <v>15</v>
      </c>
      <c r="L107" s="25" t="s">
        <v>19</v>
      </c>
      <c r="M107" s="26" t="s">
        <v>20</v>
      </c>
      <c r="N107" s="23" t="s">
        <v>31</v>
      </c>
      <c r="O107" s="23"/>
    </row>
    <row r="108" spans="1:15" s="2" customFormat="1" ht="14.25" customHeight="1" x14ac:dyDescent="0.2">
      <c r="A108" s="21">
        <v>1949</v>
      </c>
      <c r="B108" s="22">
        <v>42672</v>
      </c>
      <c r="C108" s="23" t="s">
        <v>21</v>
      </c>
      <c r="D108" s="21">
        <v>0</v>
      </c>
      <c r="E108" s="21">
        <v>7</v>
      </c>
      <c r="F108" s="21" t="s">
        <v>7</v>
      </c>
      <c r="G108" s="21"/>
      <c r="H108" s="21">
        <v>1</v>
      </c>
      <c r="I108" s="21"/>
      <c r="J108" s="21"/>
      <c r="K108" s="24" t="s">
        <v>15</v>
      </c>
      <c r="L108" s="25" t="s">
        <v>19</v>
      </c>
      <c r="M108" s="26" t="s">
        <v>20</v>
      </c>
      <c r="N108" s="23" t="s">
        <v>31</v>
      </c>
      <c r="O108" s="23" t="s">
        <v>16</v>
      </c>
    </row>
    <row r="109" spans="1:15" s="2" customFormat="1" ht="14.25" customHeight="1" x14ac:dyDescent="0.2">
      <c r="A109" s="21">
        <v>1949</v>
      </c>
      <c r="B109" s="22">
        <v>42685</v>
      </c>
      <c r="C109" s="23" t="s">
        <v>26</v>
      </c>
      <c r="D109" s="21">
        <v>0</v>
      </c>
      <c r="E109" s="21">
        <v>19</v>
      </c>
      <c r="F109" s="21" t="s">
        <v>7</v>
      </c>
      <c r="G109" s="21"/>
      <c r="H109" s="21">
        <v>1</v>
      </c>
      <c r="I109" s="21"/>
      <c r="J109" s="21"/>
      <c r="K109" s="24" t="s">
        <v>15</v>
      </c>
      <c r="L109" s="25" t="s">
        <v>19</v>
      </c>
      <c r="M109" s="26" t="s">
        <v>20</v>
      </c>
      <c r="N109" s="23" t="s">
        <v>31</v>
      </c>
      <c r="O109" s="23"/>
    </row>
    <row r="110" spans="1:15" s="2" customFormat="1" ht="14.25" customHeight="1" x14ac:dyDescent="0.2">
      <c r="A110" s="21">
        <v>1949</v>
      </c>
      <c r="B110" s="22">
        <v>42692</v>
      </c>
      <c r="C110" s="23" t="s">
        <v>27</v>
      </c>
      <c r="D110" s="21">
        <v>0</v>
      </c>
      <c r="E110" s="21">
        <v>12</v>
      </c>
      <c r="F110" s="21" t="s">
        <v>7</v>
      </c>
      <c r="G110" s="21"/>
      <c r="H110" s="21">
        <v>1</v>
      </c>
      <c r="I110" s="21"/>
      <c r="J110" s="21"/>
      <c r="K110" s="24" t="s">
        <v>30</v>
      </c>
      <c r="L110" s="25" t="s">
        <v>27</v>
      </c>
      <c r="M110" s="26"/>
      <c r="N110" s="23" t="s">
        <v>31</v>
      </c>
      <c r="O110" s="23"/>
    </row>
    <row r="111" spans="1:15" s="2" customFormat="1" ht="14.25" customHeight="1" x14ac:dyDescent="0.2">
      <c r="A111" s="3">
        <v>1950</v>
      </c>
      <c r="B111" s="4">
        <v>42628</v>
      </c>
      <c r="C111" s="5" t="s">
        <v>29</v>
      </c>
      <c r="D111" s="3">
        <v>13</v>
      </c>
      <c r="E111" s="3">
        <v>21</v>
      </c>
      <c r="F111" s="3" t="s">
        <v>7</v>
      </c>
      <c r="G111" s="3"/>
      <c r="H111" s="3">
        <v>1</v>
      </c>
      <c r="I111" s="3"/>
      <c r="J111" s="3"/>
      <c r="K111" s="6" t="s">
        <v>30</v>
      </c>
      <c r="L111" s="7" t="s">
        <v>29</v>
      </c>
      <c r="M111" s="8"/>
      <c r="N111" s="5" t="s">
        <v>46</v>
      </c>
      <c r="O111" s="5"/>
    </row>
    <row r="112" spans="1:15" s="2" customFormat="1" ht="14.25" customHeight="1" x14ac:dyDescent="0.2">
      <c r="A112" s="3">
        <v>1950</v>
      </c>
      <c r="B112" s="4">
        <v>42635</v>
      </c>
      <c r="C112" s="5" t="s">
        <v>23</v>
      </c>
      <c r="D112" s="3">
        <v>0</v>
      </c>
      <c r="E112" s="3">
        <v>0</v>
      </c>
      <c r="F112" s="3" t="s">
        <v>8</v>
      </c>
      <c r="G112" s="3"/>
      <c r="H112" s="3"/>
      <c r="I112" s="3">
        <v>1</v>
      </c>
      <c r="J112" s="3"/>
      <c r="K112" s="6" t="s">
        <v>15</v>
      </c>
      <c r="L112" s="7" t="s">
        <v>19</v>
      </c>
      <c r="M112" s="8" t="s">
        <v>20</v>
      </c>
      <c r="N112" s="5" t="s">
        <v>46</v>
      </c>
      <c r="O112" s="5"/>
    </row>
    <row r="113" spans="1:15" s="2" customFormat="1" ht="14.25" customHeight="1" x14ac:dyDescent="0.2">
      <c r="A113" s="3">
        <v>1950</v>
      </c>
      <c r="B113" s="4">
        <v>42642</v>
      </c>
      <c r="C113" s="5" t="s">
        <v>28</v>
      </c>
      <c r="D113" s="3">
        <v>13</v>
      </c>
      <c r="E113" s="3">
        <v>0</v>
      </c>
      <c r="F113" s="3" t="s">
        <v>6</v>
      </c>
      <c r="G113" s="3">
        <v>1</v>
      </c>
      <c r="H113" s="3"/>
      <c r="I113" s="3"/>
      <c r="J113" s="3"/>
      <c r="K113" s="6" t="s">
        <v>30</v>
      </c>
      <c r="L113" s="7" t="s">
        <v>64</v>
      </c>
      <c r="M113" s="8"/>
      <c r="N113" s="5" t="s">
        <v>46</v>
      </c>
      <c r="O113" s="5"/>
    </row>
    <row r="114" spans="1:15" s="2" customFormat="1" ht="14.25" customHeight="1" x14ac:dyDescent="0.2">
      <c r="A114" s="3">
        <v>1950</v>
      </c>
      <c r="B114" s="4">
        <v>42649</v>
      </c>
      <c r="C114" s="5" t="s">
        <v>33</v>
      </c>
      <c r="D114" s="3">
        <v>0</v>
      </c>
      <c r="E114" s="3">
        <v>7</v>
      </c>
      <c r="F114" s="3" t="s">
        <v>7</v>
      </c>
      <c r="G114" s="3"/>
      <c r="H114" s="3">
        <v>1</v>
      </c>
      <c r="I114" s="3"/>
      <c r="J114" s="3"/>
      <c r="K114" s="6" t="s">
        <v>30</v>
      </c>
      <c r="L114" s="7" t="s">
        <v>19</v>
      </c>
      <c r="M114" s="8" t="s">
        <v>20</v>
      </c>
      <c r="N114" s="5" t="s">
        <v>46</v>
      </c>
      <c r="O114" s="5"/>
    </row>
    <row r="115" spans="1:15" s="2" customFormat="1" ht="14.25" customHeight="1" x14ac:dyDescent="0.2">
      <c r="A115" s="3">
        <v>1950</v>
      </c>
      <c r="B115" s="4">
        <v>42656</v>
      </c>
      <c r="C115" s="5" t="s">
        <v>24</v>
      </c>
      <c r="D115" s="3">
        <v>0</v>
      </c>
      <c r="E115" s="3">
        <v>20</v>
      </c>
      <c r="F115" s="3" t="s">
        <v>7</v>
      </c>
      <c r="G115" s="3"/>
      <c r="H115" s="3">
        <v>1</v>
      </c>
      <c r="I115" s="3"/>
      <c r="J115" s="3"/>
      <c r="K115" s="6" t="s">
        <v>15</v>
      </c>
      <c r="L115" s="7" t="s">
        <v>19</v>
      </c>
      <c r="M115" s="8" t="s">
        <v>20</v>
      </c>
      <c r="N115" s="5" t="s">
        <v>46</v>
      </c>
      <c r="O115" s="5"/>
    </row>
    <row r="116" spans="1:15" s="2" customFormat="1" ht="14.25" customHeight="1" x14ac:dyDescent="0.2">
      <c r="A116" s="3">
        <v>1950</v>
      </c>
      <c r="B116" s="4">
        <v>42663</v>
      </c>
      <c r="C116" s="5" t="s">
        <v>18</v>
      </c>
      <c r="D116" s="3">
        <v>0</v>
      </c>
      <c r="E116" s="3">
        <v>13</v>
      </c>
      <c r="F116" s="3" t="s">
        <v>7</v>
      </c>
      <c r="G116" s="3"/>
      <c r="H116" s="3">
        <v>1</v>
      </c>
      <c r="I116" s="3"/>
      <c r="J116" s="3"/>
      <c r="K116" s="6" t="s">
        <v>15</v>
      </c>
      <c r="L116" s="7" t="s">
        <v>19</v>
      </c>
      <c r="M116" s="8" t="s">
        <v>20</v>
      </c>
      <c r="N116" s="5" t="s">
        <v>46</v>
      </c>
      <c r="O116" s="5"/>
    </row>
    <row r="117" spans="1:15" s="2" customFormat="1" ht="14.25" customHeight="1" x14ac:dyDescent="0.2">
      <c r="A117" s="3">
        <v>1950</v>
      </c>
      <c r="B117" s="4">
        <v>42670</v>
      </c>
      <c r="C117" s="5" t="s">
        <v>21</v>
      </c>
      <c r="D117" s="3">
        <v>0</v>
      </c>
      <c r="E117" s="3">
        <v>25</v>
      </c>
      <c r="F117" s="3" t="s">
        <v>7</v>
      </c>
      <c r="G117" s="3"/>
      <c r="H117" s="3">
        <v>1</v>
      </c>
      <c r="I117" s="3"/>
      <c r="J117" s="3"/>
      <c r="K117" s="6" t="s">
        <v>30</v>
      </c>
      <c r="L117" s="7" t="s">
        <v>21</v>
      </c>
      <c r="M117" s="8"/>
      <c r="N117" s="5" t="s">
        <v>46</v>
      </c>
      <c r="O117" s="5"/>
    </row>
    <row r="118" spans="1:15" s="2" customFormat="1" ht="14.25" customHeight="1" x14ac:dyDescent="0.2">
      <c r="A118" s="3">
        <v>1950</v>
      </c>
      <c r="B118" s="4">
        <v>42677</v>
      </c>
      <c r="C118" s="5" t="s">
        <v>22</v>
      </c>
      <c r="D118" s="3">
        <v>0</v>
      </c>
      <c r="E118" s="3">
        <v>0</v>
      </c>
      <c r="F118" s="3" t="s">
        <v>8</v>
      </c>
      <c r="G118" s="3"/>
      <c r="H118" s="3"/>
      <c r="I118" s="3">
        <v>1</v>
      </c>
      <c r="J118" s="3"/>
      <c r="K118" s="6" t="s">
        <v>15</v>
      </c>
      <c r="L118" s="7" t="s">
        <v>19</v>
      </c>
      <c r="M118" s="8" t="s">
        <v>20</v>
      </c>
      <c r="N118" s="5" t="s">
        <v>46</v>
      </c>
      <c r="O118" s="5"/>
    </row>
    <row r="119" spans="1:15" s="2" customFormat="1" ht="14.25" customHeight="1" x14ac:dyDescent="0.2">
      <c r="A119" s="3">
        <v>1950</v>
      </c>
      <c r="B119" s="4">
        <v>42684</v>
      </c>
      <c r="C119" s="5" t="s">
        <v>26</v>
      </c>
      <c r="D119" s="3">
        <v>0</v>
      </c>
      <c r="E119" s="3">
        <v>19</v>
      </c>
      <c r="F119" s="3" t="s">
        <v>7</v>
      </c>
      <c r="G119" s="3"/>
      <c r="H119" s="3">
        <v>1</v>
      </c>
      <c r="I119" s="3"/>
      <c r="J119" s="3"/>
      <c r="K119" s="6" t="s">
        <v>30</v>
      </c>
      <c r="L119" s="7" t="s">
        <v>47</v>
      </c>
      <c r="M119" s="8"/>
      <c r="N119" s="5" t="s">
        <v>46</v>
      </c>
      <c r="O119" s="5"/>
    </row>
    <row r="120" spans="1:15" s="2" customFormat="1" ht="14.25" customHeight="1" x14ac:dyDescent="0.2">
      <c r="A120" s="3">
        <v>1950</v>
      </c>
      <c r="B120" s="4">
        <v>42691</v>
      </c>
      <c r="C120" s="5" t="s">
        <v>27</v>
      </c>
      <c r="D120" s="3">
        <v>13</v>
      </c>
      <c r="E120" s="3">
        <v>0</v>
      </c>
      <c r="F120" s="3" t="s">
        <v>6</v>
      </c>
      <c r="G120" s="3">
        <v>1</v>
      </c>
      <c r="H120" s="3"/>
      <c r="I120" s="3"/>
      <c r="J120" s="3"/>
      <c r="K120" s="6" t="s">
        <v>15</v>
      </c>
      <c r="L120" s="7" t="s">
        <v>19</v>
      </c>
      <c r="M120" s="8" t="s">
        <v>20</v>
      </c>
      <c r="N120" s="5" t="s">
        <v>46</v>
      </c>
      <c r="O120" s="5"/>
    </row>
    <row r="121" spans="1:15" s="2" customFormat="1" ht="14.25" customHeight="1" x14ac:dyDescent="0.2">
      <c r="A121" s="21">
        <v>1951</v>
      </c>
      <c r="B121" s="22">
        <v>42627</v>
      </c>
      <c r="C121" s="23" t="s">
        <v>29</v>
      </c>
      <c r="D121" s="21">
        <v>0</v>
      </c>
      <c r="E121" s="21">
        <v>19</v>
      </c>
      <c r="F121" s="21" t="s">
        <v>7</v>
      </c>
      <c r="G121" s="21"/>
      <c r="H121" s="21">
        <v>1</v>
      </c>
      <c r="I121" s="21"/>
      <c r="J121" s="21"/>
      <c r="K121" s="24" t="s">
        <v>15</v>
      </c>
      <c r="L121" s="25" t="s">
        <v>19</v>
      </c>
      <c r="M121" s="26" t="s">
        <v>20</v>
      </c>
      <c r="N121" s="23" t="s">
        <v>46</v>
      </c>
      <c r="O121" s="23"/>
    </row>
    <row r="122" spans="1:15" s="2" customFormat="1" ht="14.25" customHeight="1" x14ac:dyDescent="0.2">
      <c r="A122" s="21">
        <v>1951</v>
      </c>
      <c r="B122" s="22">
        <v>42634</v>
      </c>
      <c r="C122" s="23" t="s">
        <v>23</v>
      </c>
      <c r="D122" s="21">
        <v>12</v>
      </c>
      <c r="E122" s="21">
        <v>6</v>
      </c>
      <c r="F122" s="21" t="s">
        <v>6</v>
      </c>
      <c r="G122" s="21">
        <v>1</v>
      </c>
      <c r="H122" s="21"/>
      <c r="I122" s="21"/>
      <c r="J122" s="21"/>
      <c r="K122" s="24" t="s">
        <v>30</v>
      </c>
      <c r="L122" s="25" t="s">
        <v>63</v>
      </c>
      <c r="M122" s="26"/>
      <c r="N122" s="23" t="s">
        <v>46</v>
      </c>
      <c r="O122" s="23"/>
    </row>
    <row r="123" spans="1:15" s="2" customFormat="1" ht="14.25" customHeight="1" x14ac:dyDescent="0.2">
      <c r="A123" s="21">
        <v>1951</v>
      </c>
      <c r="B123" s="22">
        <v>42641</v>
      </c>
      <c r="C123" s="23" t="s">
        <v>18</v>
      </c>
      <c r="D123" s="21">
        <v>21</v>
      </c>
      <c r="E123" s="21">
        <v>0</v>
      </c>
      <c r="F123" s="21" t="s">
        <v>6</v>
      </c>
      <c r="G123" s="21">
        <v>1</v>
      </c>
      <c r="H123" s="21"/>
      <c r="I123" s="21"/>
      <c r="J123" s="21"/>
      <c r="K123" s="24" t="s">
        <v>15</v>
      </c>
      <c r="L123" s="25" t="s">
        <v>19</v>
      </c>
      <c r="M123" s="26" t="s">
        <v>20</v>
      </c>
      <c r="N123" s="23" t="s">
        <v>46</v>
      </c>
      <c r="O123" s="23"/>
    </row>
    <row r="124" spans="1:15" s="2" customFormat="1" ht="14.25" customHeight="1" x14ac:dyDescent="0.2">
      <c r="A124" s="21">
        <v>1951</v>
      </c>
      <c r="B124" s="22">
        <v>42648</v>
      </c>
      <c r="C124" s="23" t="s">
        <v>25</v>
      </c>
      <c r="D124" s="21">
        <v>0</v>
      </c>
      <c r="E124" s="21">
        <v>7</v>
      </c>
      <c r="F124" s="21" t="s">
        <v>7</v>
      </c>
      <c r="G124" s="21"/>
      <c r="H124" s="21">
        <v>1</v>
      </c>
      <c r="I124" s="21"/>
      <c r="J124" s="21"/>
      <c r="K124" s="24" t="s">
        <v>15</v>
      </c>
      <c r="L124" s="25" t="s">
        <v>19</v>
      </c>
      <c r="M124" s="26" t="s">
        <v>20</v>
      </c>
      <c r="N124" s="23" t="s">
        <v>46</v>
      </c>
      <c r="O124" s="23"/>
    </row>
    <row r="125" spans="1:15" s="2" customFormat="1" ht="14.25" customHeight="1" x14ac:dyDescent="0.2">
      <c r="A125" s="21">
        <v>1951</v>
      </c>
      <c r="B125" s="22">
        <v>42655</v>
      </c>
      <c r="C125" s="23" t="s">
        <v>28</v>
      </c>
      <c r="D125" s="21">
        <v>26</v>
      </c>
      <c r="E125" s="21">
        <v>0</v>
      </c>
      <c r="F125" s="21" t="s">
        <v>6</v>
      </c>
      <c r="G125" s="21">
        <v>1</v>
      </c>
      <c r="H125" s="21"/>
      <c r="I125" s="21"/>
      <c r="J125" s="21"/>
      <c r="K125" s="24" t="s">
        <v>15</v>
      </c>
      <c r="L125" s="25" t="s">
        <v>19</v>
      </c>
      <c r="M125" s="26" t="s">
        <v>20</v>
      </c>
      <c r="N125" s="23" t="s">
        <v>46</v>
      </c>
      <c r="O125" s="23"/>
    </row>
    <row r="126" spans="1:15" s="2" customFormat="1" ht="14.25" customHeight="1" x14ac:dyDescent="0.2">
      <c r="A126" s="21">
        <v>1951</v>
      </c>
      <c r="B126" s="22">
        <v>42662</v>
      </c>
      <c r="C126" s="23" t="s">
        <v>54</v>
      </c>
      <c r="D126" s="21">
        <v>27</v>
      </c>
      <c r="E126" s="21">
        <v>6</v>
      </c>
      <c r="F126" s="21" t="s">
        <v>6</v>
      </c>
      <c r="G126" s="21">
        <v>1</v>
      </c>
      <c r="H126" s="21"/>
      <c r="I126" s="21"/>
      <c r="J126" s="21"/>
      <c r="K126" s="24" t="s">
        <v>30</v>
      </c>
      <c r="L126" s="25" t="s">
        <v>54</v>
      </c>
      <c r="M126" s="26"/>
      <c r="N126" s="23" t="s">
        <v>46</v>
      </c>
      <c r="O126" s="23"/>
    </row>
    <row r="127" spans="1:15" s="2" customFormat="1" ht="14.25" customHeight="1" x14ac:dyDescent="0.2">
      <c r="A127" s="21">
        <v>1951</v>
      </c>
      <c r="B127" s="22">
        <v>42669</v>
      </c>
      <c r="C127" s="23" t="s">
        <v>21</v>
      </c>
      <c r="D127" s="21">
        <v>0</v>
      </c>
      <c r="E127" s="21">
        <v>7</v>
      </c>
      <c r="F127" s="21" t="s">
        <v>7</v>
      </c>
      <c r="G127" s="21"/>
      <c r="H127" s="21">
        <v>1</v>
      </c>
      <c r="I127" s="21"/>
      <c r="J127" s="21"/>
      <c r="K127" s="24" t="s">
        <v>15</v>
      </c>
      <c r="L127" s="25" t="s">
        <v>19</v>
      </c>
      <c r="M127" s="26" t="s">
        <v>20</v>
      </c>
      <c r="N127" s="23" t="s">
        <v>46</v>
      </c>
      <c r="O127" s="23"/>
    </row>
    <row r="128" spans="1:15" s="2" customFormat="1" ht="14.25" customHeight="1" x14ac:dyDescent="0.2">
      <c r="A128" s="21">
        <v>1951</v>
      </c>
      <c r="B128" s="22">
        <v>42679</v>
      </c>
      <c r="C128" s="23" t="s">
        <v>22</v>
      </c>
      <c r="D128" s="21">
        <v>0</v>
      </c>
      <c r="E128" s="21">
        <v>26</v>
      </c>
      <c r="F128" s="21" t="s">
        <v>7</v>
      </c>
      <c r="G128" s="21"/>
      <c r="H128" s="21">
        <v>1</v>
      </c>
      <c r="I128" s="21"/>
      <c r="J128" s="21"/>
      <c r="K128" s="24" t="s">
        <v>30</v>
      </c>
      <c r="L128" s="25" t="s">
        <v>22</v>
      </c>
      <c r="M128" s="26"/>
      <c r="N128" s="23" t="s">
        <v>46</v>
      </c>
      <c r="O128" s="23" t="s">
        <v>16</v>
      </c>
    </row>
    <row r="129" spans="1:15" s="2" customFormat="1" ht="14.25" customHeight="1" x14ac:dyDescent="0.2">
      <c r="A129" s="21">
        <v>1951</v>
      </c>
      <c r="B129" s="22">
        <v>42683</v>
      </c>
      <c r="C129" s="23" t="s">
        <v>26</v>
      </c>
      <c r="D129" s="21">
        <v>0</v>
      </c>
      <c r="E129" s="21">
        <v>13</v>
      </c>
      <c r="F129" s="21" t="s">
        <v>7</v>
      </c>
      <c r="G129" s="21"/>
      <c r="H129" s="21">
        <v>1</v>
      </c>
      <c r="I129" s="21"/>
      <c r="J129" s="21"/>
      <c r="K129" s="24" t="s">
        <v>15</v>
      </c>
      <c r="L129" s="25" t="s">
        <v>19</v>
      </c>
      <c r="M129" s="26" t="s">
        <v>20</v>
      </c>
      <c r="N129" s="23" t="s">
        <v>46</v>
      </c>
      <c r="O129" s="23"/>
    </row>
    <row r="130" spans="1:15" s="2" customFormat="1" ht="14.25" customHeight="1" x14ac:dyDescent="0.2">
      <c r="A130" s="21">
        <v>1951</v>
      </c>
      <c r="B130" s="22">
        <v>42690</v>
      </c>
      <c r="C130" s="23" t="s">
        <v>27</v>
      </c>
      <c r="D130" s="21">
        <v>20</v>
      </c>
      <c r="E130" s="21">
        <v>6</v>
      </c>
      <c r="F130" s="21" t="s">
        <v>6</v>
      </c>
      <c r="G130" s="21">
        <v>1</v>
      </c>
      <c r="H130" s="21"/>
      <c r="I130" s="21"/>
      <c r="J130" s="21"/>
      <c r="K130" s="24" t="s">
        <v>30</v>
      </c>
      <c r="L130" s="25" t="s">
        <v>27</v>
      </c>
      <c r="M130" s="26"/>
      <c r="N130" s="23" t="s">
        <v>46</v>
      </c>
      <c r="O130" s="23"/>
    </row>
    <row r="131" spans="1:15" s="2" customFormat="1" ht="14.25" customHeight="1" x14ac:dyDescent="0.2">
      <c r="A131" s="3">
        <v>1952</v>
      </c>
      <c r="B131" s="4">
        <v>42625</v>
      </c>
      <c r="C131" s="5" t="s">
        <v>22</v>
      </c>
      <c r="D131" s="3">
        <v>0</v>
      </c>
      <c r="E131" s="3">
        <v>6</v>
      </c>
      <c r="F131" s="3" t="s">
        <v>7</v>
      </c>
      <c r="G131" s="3"/>
      <c r="H131" s="3">
        <v>1</v>
      </c>
      <c r="I131" s="3"/>
      <c r="J131" s="3"/>
      <c r="K131" s="6" t="s">
        <v>15</v>
      </c>
      <c r="L131" s="7" t="s">
        <v>19</v>
      </c>
      <c r="M131" s="8" t="s">
        <v>20</v>
      </c>
      <c r="N131" s="5" t="s">
        <v>46</v>
      </c>
      <c r="O131" s="5"/>
    </row>
    <row r="132" spans="1:15" s="2" customFormat="1" ht="14.25" customHeight="1" x14ac:dyDescent="0.2">
      <c r="A132" s="3">
        <v>1952</v>
      </c>
      <c r="B132" s="4">
        <v>42632</v>
      </c>
      <c r="C132" s="5" t="s">
        <v>54</v>
      </c>
      <c r="D132" s="3">
        <v>6</v>
      </c>
      <c r="E132" s="3">
        <v>6</v>
      </c>
      <c r="F132" s="3" t="s">
        <v>8</v>
      </c>
      <c r="G132" s="3"/>
      <c r="H132" s="3"/>
      <c r="I132" s="3">
        <v>1</v>
      </c>
      <c r="J132" s="3"/>
      <c r="K132" s="6" t="s">
        <v>15</v>
      </c>
      <c r="L132" s="7" t="s">
        <v>19</v>
      </c>
      <c r="M132" s="8" t="s">
        <v>20</v>
      </c>
      <c r="N132" s="5" t="s">
        <v>46</v>
      </c>
      <c r="O132" s="5"/>
    </row>
    <row r="133" spans="1:15" s="2" customFormat="1" ht="14.25" customHeight="1" x14ac:dyDescent="0.2">
      <c r="A133" s="3">
        <v>1952</v>
      </c>
      <c r="B133" s="4">
        <v>42639</v>
      </c>
      <c r="C133" s="5" t="s">
        <v>28</v>
      </c>
      <c r="D133" s="3">
        <v>31</v>
      </c>
      <c r="E133" s="3">
        <v>0</v>
      </c>
      <c r="F133" s="3" t="s">
        <v>6</v>
      </c>
      <c r="G133" s="3">
        <v>1</v>
      </c>
      <c r="H133" s="3"/>
      <c r="I133" s="3"/>
      <c r="J133" s="3"/>
      <c r="K133" s="6" t="s">
        <v>30</v>
      </c>
      <c r="L133" s="7" t="s">
        <v>64</v>
      </c>
      <c r="M133" s="8"/>
      <c r="N133" s="5" t="s">
        <v>46</v>
      </c>
      <c r="O133" s="5"/>
    </row>
    <row r="134" spans="1:15" s="2" customFormat="1" ht="14.25" customHeight="1" x14ac:dyDescent="0.2">
      <c r="A134" s="3">
        <v>1952</v>
      </c>
      <c r="B134" s="4">
        <v>42646</v>
      </c>
      <c r="C134" s="5" t="s">
        <v>29</v>
      </c>
      <c r="D134" s="3">
        <v>0</v>
      </c>
      <c r="E134" s="3">
        <v>39</v>
      </c>
      <c r="F134" s="3" t="s">
        <v>7</v>
      </c>
      <c r="G134" s="3"/>
      <c r="H134" s="3">
        <v>1</v>
      </c>
      <c r="I134" s="3"/>
      <c r="J134" s="3"/>
      <c r="K134" s="6" t="s">
        <v>30</v>
      </c>
      <c r="L134" s="7" t="s">
        <v>29</v>
      </c>
      <c r="M134" s="8"/>
      <c r="N134" s="5" t="s">
        <v>46</v>
      </c>
      <c r="O134" s="5"/>
    </row>
    <row r="135" spans="1:15" s="2" customFormat="1" ht="14.25" customHeight="1" x14ac:dyDescent="0.2">
      <c r="A135" s="3">
        <v>1952</v>
      </c>
      <c r="B135" s="4">
        <v>42654</v>
      </c>
      <c r="C135" s="5" t="s">
        <v>65</v>
      </c>
      <c r="D135" s="3">
        <v>0</v>
      </c>
      <c r="E135" s="3">
        <v>14</v>
      </c>
      <c r="F135" s="3" t="s">
        <v>7</v>
      </c>
      <c r="G135" s="3"/>
      <c r="H135" s="3">
        <v>1</v>
      </c>
      <c r="I135" s="3"/>
      <c r="J135" s="3"/>
      <c r="K135" s="6" t="s">
        <v>30</v>
      </c>
      <c r="L135" s="7" t="s">
        <v>66</v>
      </c>
      <c r="M135" s="8"/>
      <c r="N135" s="5" t="s">
        <v>46</v>
      </c>
      <c r="O135" s="5"/>
    </row>
    <row r="136" spans="1:15" s="2" customFormat="1" ht="14.25" customHeight="1" x14ac:dyDescent="0.2">
      <c r="A136" s="3">
        <v>1952</v>
      </c>
      <c r="B136" s="4">
        <v>42660</v>
      </c>
      <c r="C136" s="5" t="s">
        <v>24</v>
      </c>
      <c r="D136" s="3">
        <v>12</v>
      </c>
      <c r="E136" s="3">
        <v>13</v>
      </c>
      <c r="F136" s="3" t="s">
        <v>7</v>
      </c>
      <c r="G136" s="3"/>
      <c r="H136" s="3">
        <v>1</v>
      </c>
      <c r="I136" s="3"/>
      <c r="J136" s="3"/>
      <c r="K136" s="6" t="s">
        <v>15</v>
      </c>
      <c r="L136" s="7" t="s">
        <v>19</v>
      </c>
      <c r="M136" s="8" t="s">
        <v>20</v>
      </c>
      <c r="N136" s="5" t="s">
        <v>46</v>
      </c>
      <c r="O136" s="5"/>
    </row>
    <row r="137" spans="1:15" s="2" customFormat="1" ht="14.25" customHeight="1" x14ac:dyDescent="0.2">
      <c r="A137" s="3">
        <v>1952</v>
      </c>
      <c r="B137" s="4">
        <v>42667</v>
      </c>
      <c r="C137" s="5" t="s">
        <v>21</v>
      </c>
      <c r="D137" s="3">
        <v>0</v>
      </c>
      <c r="E137" s="3">
        <v>53</v>
      </c>
      <c r="F137" s="3" t="s">
        <v>7</v>
      </c>
      <c r="G137" s="3"/>
      <c r="H137" s="3">
        <v>1</v>
      </c>
      <c r="I137" s="3"/>
      <c r="J137" s="3"/>
      <c r="K137" s="6" t="s">
        <v>30</v>
      </c>
      <c r="L137" s="7" t="s">
        <v>21</v>
      </c>
      <c r="M137" s="8"/>
      <c r="N137" s="5" t="s">
        <v>46</v>
      </c>
      <c r="O137" s="5"/>
    </row>
    <row r="138" spans="1:15" s="2" customFormat="1" ht="14.25" customHeight="1" x14ac:dyDescent="0.2">
      <c r="A138" s="3">
        <v>1952</v>
      </c>
      <c r="B138" s="4">
        <v>42674</v>
      </c>
      <c r="C138" s="5" t="s">
        <v>27</v>
      </c>
      <c r="D138" s="3">
        <v>6</v>
      </c>
      <c r="E138" s="3">
        <v>18</v>
      </c>
      <c r="F138" s="3" t="s">
        <v>7</v>
      </c>
      <c r="G138" s="3"/>
      <c r="H138" s="3">
        <v>1</v>
      </c>
      <c r="I138" s="3"/>
      <c r="J138" s="3"/>
      <c r="K138" s="6" t="s">
        <v>15</v>
      </c>
      <c r="L138" s="7" t="s">
        <v>19</v>
      </c>
      <c r="M138" s="8" t="s">
        <v>20</v>
      </c>
      <c r="N138" s="5" t="s">
        <v>46</v>
      </c>
      <c r="O138" s="5"/>
    </row>
    <row r="139" spans="1:15" s="2" customFormat="1" ht="14.25" customHeight="1" x14ac:dyDescent="0.2">
      <c r="A139" s="3">
        <v>1952</v>
      </c>
      <c r="B139" s="4">
        <v>42681</v>
      </c>
      <c r="C139" s="5" t="s">
        <v>67</v>
      </c>
      <c r="D139" s="3">
        <v>6</v>
      </c>
      <c r="E139" s="3">
        <v>41</v>
      </c>
      <c r="F139" s="3" t="s">
        <v>7</v>
      </c>
      <c r="G139" s="3"/>
      <c r="H139" s="3">
        <v>1</v>
      </c>
      <c r="I139" s="3"/>
      <c r="J139" s="3"/>
      <c r="K139" s="6" t="s">
        <v>30</v>
      </c>
      <c r="L139" s="7" t="s">
        <v>68</v>
      </c>
      <c r="M139" s="8"/>
      <c r="N139" s="5" t="s">
        <v>46</v>
      </c>
      <c r="O139" s="5"/>
    </row>
    <row r="140" spans="1:15" s="2" customFormat="1" ht="14.25" customHeight="1" x14ac:dyDescent="0.2">
      <c r="A140" s="3">
        <v>1952</v>
      </c>
      <c r="B140" s="4">
        <v>42688</v>
      </c>
      <c r="C140" s="5" t="s">
        <v>25</v>
      </c>
      <c r="D140" s="3">
        <v>7</v>
      </c>
      <c r="E140" s="3">
        <v>6</v>
      </c>
      <c r="F140" s="3" t="s">
        <v>6</v>
      </c>
      <c r="G140" s="3">
        <v>1</v>
      </c>
      <c r="H140" s="3"/>
      <c r="I140" s="3"/>
      <c r="J140" s="3"/>
      <c r="K140" s="6" t="s">
        <v>15</v>
      </c>
      <c r="L140" s="7" t="s">
        <v>19</v>
      </c>
      <c r="M140" s="8" t="s">
        <v>20</v>
      </c>
      <c r="N140" s="5" t="s">
        <v>46</v>
      </c>
      <c r="O140" s="5"/>
    </row>
    <row r="141" spans="1:15" s="2" customFormat="1" ht="14.25" customHeight="1" x14ac:dyDescent="0.2">
      <c r="A141" s="3" t="s">
        <v>17</v>
      </c>
      <c r="B141" s="4" t="s">
        <v>17</v>
      </c>
      <c r="C141" s="5" t="s">
        <v>17</v>
      </c>
      <c r="D141" s="3"/>
      <c r="E141" s="3"/>
      <c r="F141" s="3" t="str">
        <f>IF(AND(D141="",E141=""),"",IF(D141&gt;E141,"W",IF(D141&lt;E141,"L","T")))</f>
        <v/>
      </c>
      <c r="G141" s="3" t="str">
        <f>IF(D141&gt;E141,1,"")</f>
        <v/>
      </c>
      <c r="H141" s="3"/>
      <c r="I141" s="3"/>
      <c r="J141" s="3"/>
      <c r="K141" s="6"/>
      <c r="L141" s="7"/>
      <c r="M141" s="8"/>
      <c r="N141" s="5" t="s">
        <v>17</v>
      </c>
      <c r="O141" s="5"/>
    </row>
    <row r="142" spans="1:15" s="2" customFormat="1" ht="14.25" customHeight="1" x14ac:dyDescent="0.2">
      <c r="A142" s="9"/>
      <c r="B142" s="4"/>
      <c r="C142" s="5"/>
      <c r="D142" s="10">
        <f>SUM(D2:D141)</f>
        <v>1283</v>
      </c>
      <c r="E142" s="10">
        <f>SUM(E2:E141)</f>
        <v>1668</v>
      </c>
      <c r="F142" s="3"/>
      <c r="G142" s="3">
        <f>SUM(G2:G141)</f>
        <v>52</v>
      </c>
      <c r="H142" s="3">
        <f>SUM(H2:H141)</f>
        <v>74</v>
      </c>
      <c r="I142" s="3">
        <f>SUM(I2:I141)</f>
        <v>10</v>
      </c>
      <c r="J142" s="11">
        <f>(G142+(I142/2))/(G142+H142+I142)</f>
        <v>0.41911764705882354</v>
      </c>
      <c r="K142" s="6"/>
      <c r="L142" s="7"/>
      <c r="M142" s="8"/>
      <c r="N142" s="5"/>
      <c r="O142" s="5"/>
    </row>
    <row r="143" spans="1:15" s="3" customFormat="1" ht="14.25" customHeight="1" x14ac:dyDescent="0.2">
      <c r="A143" s="9"/>
      <c r="B143" s="4"/>
      <c r="C143" s="5"/>
      <c r="D143" s="12">
        <f>AVERAGE(D2:D141)</f>
        <v>9.6466165413533833</v>
      </c>
      <c r="E143" s="12">
        <f>AVERAGE(E2:E141)</f>
        <v>12.541353383458647</v>
      </c>
      <c r="F143" s="13">
        <f>D143-E143</f>
        <v>-2.8947368421052637</v>
      </c>
      <c r="K143" s="6"/>
      <c r="L143" s="7"/>
      <c r="M143" s="8"/>
      <c r="N143" s="5"/>
      <c r="O143" s="5"/>
    </row>
    <row r="144" spans="1:15" s="2" customFormat="1" x14ac:dyDescent="0.2">
      <c r="A144" s="3"/>
      <c r="B144" s="4"/>
      <c r="C144" s="5"/>
      <c r="D144" s="3"/>
      <c r="E144" s="3"/>
      <c r="F144" s="3"/>
      <c r="G144" s="3"/>
      <c r="H144" s="3"/>
      <c r="I144" s="3"/>
      <c r="J144" s="3"/>
      <c r="K144" s="6"/>
      <c r="L144" s="7"/>
      <c r="M144" s="8"/>
      <c r="N144" s="5"/>
      <c r="O144" s="5"/>
    </row>
    <row r="145" spans="1:15" s="2" customFormat="1" x14ac:dyDescent="0.2">
      <c r="A145" s="3"/>
      <c r="B145" s="4"/>
      <c r="C145" s="5"/>
      <c r="D145" s="3"/>
      <c r="E145" s="3"/>
      <c r="F145" s="3"/>
      <c r="G145" s="3"/>
      <c r="H145" s="3"/>
      <c r="I145" s="3"/>
      <c r="J145" s="3"/>
      <c r="K145" s="6"/>
      <c r="L145" s="7"/>
      <c r="M145" s="8"/>
      <c r="N145" s="5"/>
      <c r="O145" s="5"/>
    </row>
    <row r="146" spans="1:15" s="2" customFormat="1" x14ac:dyDescent="0.2">
      <c r="A146" s="3"/>
      <c r="B146" s="4"/>
      <c r="C146" s="5"/>
      <c r="D146" s="3"/>
      <c r="E146" s="3"/>
      <c r="F146" s="3"/>
      <c r="G146" s="3"/>
      <c r="H146" s="3"/>
      <c r="I146" s="3"/>
      <c r="J146" s="3"/>
      <c r="K146" s="6"/>
      <c r="L146" s="7"/>
      <c r="M146" s="8"/>
      <c r="N146" s="5"/>
      <c r="O146" s="5"/>
    </row>
    <row r="147" spans="1:15" s="2" customFormat="1" x14ac:dyDescent="0.2">
      <c r="A147" s="3"/>
      <c r="B147" s="4"/>
      <c r="C147" s="5"/>
      <c r="D147" s="3"/>
      <c r="E147" s="3"/>
      <c r="F147" s="3"/>
      <c r="G147" s="3"/>
      <c r="H147" s="3"/>
      <c r="I147" s="3"/>
      <c r="J147" s="3"/>
      <c r="K147" s="6"/>
      <c r="L147" s="7"/>
      <c r="M147" s="8"/>
      <c r="N147" s="5"/>
      <c r="O147" s="5"/>
    </row>
    <row r="148" spans="1:15" s="2" customFormat="1" x14ac:dyDescent="0.2">
      <c r="A148" s="3"/>
      <c r="B148" s="4"/>
      <c r="C148" s="5"/>
      <c r="D148" s="3"/>
      <c r="E148" s="3"/>
      <c r="F148" s="3"/>
      <c r="G148" s="3"/>
      <c r="H148" s="3"/>
      <c r="I148" s="3"/>
      <c r="J148" s="3"/>
      <c r="K148" s="6"/>
      <c r="L148" s="7"/>
      <c r="M148" s="8"/>
      <c r="N148" s="5"/>
      <c r="O148" s="5"/>
    </row>
    <row r="149" spans="1:15" s="2" customFormat="1" x14ac:dyDescent="0.2">
      <c r="A149" s="3"/>
      <c r="B149" s="4"/>
      <c r="C149" s="5"/>
      <c r="D149" s="3"/>
      <c r="E149" s="3"/>
      <c r="F149" s="3"/>
      <c r="G149" s="3"/>
      <c r="H149" s="3"/>
      <c r="I149" s="3"/>
      <c r="J149" s="3"/>
      <c r="K149" s="6"/>
      <c r="L149" s="7"/>
      <c r="M149" s="8"/>
      <c r="N149" s="5"/>
      <c r="O149" s="5"/>
    </row>
  </sheetData>
  <conditionalFormatting sqref="F14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defaultGridColor="0" colorId="8" workbookViewId="0">
      <pane ySplit="1" topLeftCell="A2" activePane="bottomLeft" state="frozen"/>
      <selection pane="bottomLeft" activeCell="H26" sqref="H26"/>
    </sheetView>
  </sheetViews>
  <sheetFormatPr defaultRowHeight="14.25" customHeight="1" x14ac:dyDescent="0.2"/>
  <cols>
    <col min="1" max="1" width="5.28515625" style="42" customWidth="1"/>
    <col min="2" max="2" width="5" style="42" customWidth="1"/>
    <col min="3" max="5" width="5.7109375" style="42" customWidth="1"/>
    <col min="6" max="6" width="7.42578125" style="42" customWidth="1"/>
    <col min="7" max="7" width="8" style="45" customWidth="1"/>
    <col min="8" max="8" width="8.140625" style="45" customWidth="1"/>
    <col min="9" max="10" width="7.85546875" style="46" customWidth="1"/>
    <col min="11" max="11" width="9.7109375" style="47" customWidth="1"/>
    <col min="12" max="12" width="7.28515625" style="47" customWidth="1"/>
    <col min="13" max="15" width="24.28515625" style="48" customWidth="1"/>
    <col min="16" max="16" width="22.42578125" style="48" customWidth="1"/>
    <col min="17" max="18" width="4.7109375" style="42" customWidth="1"/>
    <col min="19" max="19" width="4" style="42" customWidth="1"/>
    <col min="20" max="20" width="7.140625" style="43" customWidth="1"/>
    <col min="21" max="21" width="9.140625" style="42"/>
    <col min="22" max="22" width="9.140625" style="49"/>
    <col min="23" max="24" width="9.140625" style="42"/>
    <col min="25" max="256" width="9.140625" style="48"/>
    <col min="257" max="257" width="5.28515625" style="48" customWidth="1"/>
    <col min="258" max="258" width="5" style="48" customWidth="1"/>
    <col min="259" max="261" width="5.7109375" style="48" customWidth="1"/>
    <col min="262" max="262" width="7.42578125" style="48" customWidth="1"/>
    <col min="263" max="263" width="8" style="48" customWidth="1"/>
    <col min="264" max="264" width="8.140625" style="48" customWidth="1"/>
    <col min="265" max="266" width="7.85546875" style="48" customWidth="1"/>
    <col min="267" max="267" width="9.7109375" style="48" customWidth="1"/>
    <col min="268" max="268" width="7.28515625" style="48" customWidth="1"/>
    <col min="269" max="271" width="24.28515625" style="48" customWidth="1"/>
    <col min="272" max="272" width="22.42578125" style="48" customWidth="1"/>
    <col min="273" max="274" width="4.7109375" style="48" customWidth="1"/>
    <col min="275" max="275" width="4" style="48" customWidth="1"/>
    <col min="276" max="276" width="7.140625" style="48" customWidth="1"/>
    <col min="277" max="512" width="9.140625" style="48"/>
    <col min="513" max="513" width="5.28515625" style="48" customWidth="1"/>
    <col min="514" max="514" width="5" style="48" customWidth="1"/>
    <col min="515" max="517" width="5.7109375" style="48" customWidth="1"/>
    <col min="518" max="518" width="7.42578125" style="48" customWidth="1"/>
    <col min="519" max="519" width="8" style="48" customWidth="1"/>
    <col min="520" max="520" width="8.140625" style="48" customWidth="1"/>
    <col min="521" max="522" width="7.85546875" style="48" customWidth="1"/>
    <col min="523" max="523" width="9.7109375" style="48" customWidth="1"/>
    <col min="524" max="524" width="7.28515625" style="48" customWidth="1"/>
    <col min="525" max="527" width="24.28515625" style="48" customWidth="1"/>
    <col min="528" max="528" width="22.42578125" style="48" customWidth="1"/>
    <col min="529" max="530" width="4.7109375" style="48" customWidth="1"/>
    <col min="531" max="531" width="4" style="48" customWidth="1"/>
    <col min="532" max="532" width="7.140625" style="48" customWidth="1"/>
    <col min="533" max="768" width="9.140625" style="48"/>
    <col min="769" max="769" width="5.28515625" style="48" customWidth="1"/>
    <col min="770" max="770" width="5" style="48" customWidth="1"/>
    <col min="771" max="773" width="5.7109375" style="48" customWidth="1"/>
    <col min="774" max="774" width="7.42578125" style="48" customWidth="1"/>
    <col min="775" max="775" width="8" style="48" customWidth="1"/>
    <col min="776" max="776" width="8.140625" style="48" customWidth="1"/>
    <col min="777" max="778" width="7.85546875" style="48" customWidth="1"/>
    <col min="779" max="779" width="9.7109375" style="48" customWidth="1"/>
    <col min="780" max="780" width="7.28515625" style="48" customWidth="1"/>
    <col min="781" max="783" width="24.28515625" style="48" customWidth="1"/>
    <col min="784" max="784" width="22.42578125" style="48" customWidth="1"/>
    <col min="785" max="786" width="4.7109375" style="48" customWidth="1"/>
    <col min="787" max="787" width="4" style="48" customWidth="1"/>
    <col min="788" max="788" width="7.140625" style="48" customWidth="1"/>
    <col min="789" max="1024" width="9.140625" style="48"/>
    <col min="1025" max="1025" width="5.28515625" style="48" customWidth="1"/>
    <col min="1026" max="1026" width="5" style="48" customWidth="1"/>
    <col min="1027" max="1029" width="5.7109375" style="48" customWidth="1"/>
    <col min="1030" max="1030" width="7.42578125" style="48" customWidth="1"/>
    <col min="1031" max="1031" width="8" style="48" customWidth="1"/>
    <col min="1032" max="1032" width="8.140625" style="48" customWidth="1"/>
    <col min="1033" max="1034" width="7.85546875" style="48" customWidth="1"/>
    <col min="1035" max="1035" width="9.7109375" style="48" customWidth="1"/>
    <col min="1036" max="1036" width="7.28515625" style="48" customWidth="1"/>
    <col min="1037" max="1039" width="24.28515625" style="48" customWidth="1"/>
    <col min="1040" max="1040" width="22.42578125" style="48" customWidth="1"/>
    <col min="1041" max="1042" width="4.7109375" style="48" customWidth="1"/>
    <col min="1043" max="1043" width="4" style="48" customWidth="1"/>
    <col min="1044" max="1044" width="7.140625" style="48" customWidth="1"/>
    <col min="1045" max="1280" width="9.140625" style="48"/>
    <col min="1281" max="1281" width="5.28515625" style="48" customWidth="1"/>
    <col min="1282" max="1282" width="5" style="48" customWidth="1"/>
    <col min="1283" max="1285" width="5.7109375" style="48" customWidth="1"/>
    <col min="1286" max="1286" width="7.42578125" style="48" customWidth="1"/>
    <col min="1287" max="1287" width="8" style="48" customWidth="1"/>
    <col min="1288" max="1288" width="8.140625" style="48" customWidth="1"/>
    <col min="1289" max="1290" width="7.85546875" style="48" customWidth="1"/>
    <col min="1291" max="1291" width="9.7109375" style="48" customWidth="1"/>
    <col min="1292" max="1292" width="7.28515625" style="48" customWidth="1"/>
    <col min="1293" max="1295" width="24.28515625" style="48" customWidth="1"/>
    <col min="1296" max="1296" width="22.42578125" style="48" customWidth="1"/>
    <col min="1297" max="1298" width="4.7109375" style="48" customWidth="1"/>
    <col min="1299" max="1299" width="4" style="48" customWidth="1"/>
    <col min="1300" max="1300" width="7.140625" style="48" customWidth="1"/>
    <col min="1301" max="1536" width="9.140625" style="48"/>
    <col min="1537" max="1537" width="5.28515625" style="48" customWidth="1"/>
    <col min="1538" max="1538" width="5" style="48" customWidth="1"/>
    <col min="1539" max="1541" width="5.7109375" style="48" customWidth="1"/>
    <col min="1542" max="1542" width="7.42578125" style="48" customWidth="1"/>
    <col min="1543" max="1543" width="8" style="48" customWidth="1"/>
    <col min="1544" max="1544" width="8.140625" style="48" customWidth="1"/>
    <col min="1545" max="1546" width="7.85546875" style="48" customWidth="1"/>
    <col min="1547" max="1547" width="9.7109375" style="48" customWidth="1"/>
    <col min="1548" max="1548" width="7.28515625" style="48" customWidth="1"/>
    <col min="1549" max="1551" width="24.28515625" style="48" customWidth="1"/>
    <col min="1552" max="1552" width="22.42578125" style="48" customWidth="1"/>
    <col min="1553" max="1554" width="4.7109375" style="48" customWidth="1"/>
    <col min="1555" max="1555" width="4" style="48" customWidth="1"/>
    <col min="1556" max="1556" width="7.140625" style="48" customWidth="1"/>
    <col min="1557" max="1792" width="9.140625" style="48"/>
    <col min="1793" max="1793" width="5.28515625" style="48" customWidth="1"/>
    <col min="1794" max="1794" width="5" style="48" customWidth="1"/>
    <col min="1795" max="1797" width="5.7109375" style="48" customWidth="1"/>
    <col min="1798" max="1798" width="7.42578125" style="48" customWidth="1"/>
    <col min="1799" max="1799" width="8" style="48" customWidth="1"/>
    <col min="1800" max="1800" width="8.140625" style="48" customWidth="1"/>
    <col min="1801" max="1802" width="7.85546875" style="48" customWidth="1"/>
    <col min="1803" max="1803" width="9.7109375" style="48" customWidth="1"/>
    <col min="1804" max="1804" width="7.28515625" style="48" customWidth="1"/>
    <col min="1805" max="1807" width="24.28515625" style="48" customWidth="1"/>
    <col min="1808" max="1808" width="22.42578125" style="48" customWidth="1"/>
    <col min="1809" max="1810" width="4.7109375" style="48" customWidth="1"/>
    <col min="1811" max="1811" width="4" style="48" customWidth="1"/>
    <col min="1812" max="1812" width="7.140625" style="48" customWidth="1"/>
    <col min="1813" max="2048" width="9.140625" style="48"/>
    <col min="2049" max="2049" width="5.28515625" style="48" customWidth="1"/>
    <col min="2050" max="2050" width="5" style="48" customWidth="1"/>
    <col min="2051" max="2053" width="5.7109375" style="48" customWidth="1"/>
    <col min="2054" max="2054" width="7.42578125" style="48" customWidth="1"/>
    <col min="2055" max="2055" width="8" style="48" customWidth="1"/>
    <col min="2056" max="2056" width="8.140625" style="48" customWidth="1"/>
    <col min="2057" max="2058" width="7.85546875" style="48" customWidth="1"/>
    <col min="2059" max="2059" width="9.7109375" style="48" customWidth="1"/>
    <col min="2060" max="2060" width="7.28515625" style="48" customWidth="1"/>
    <col min="2061" max="2063" width="24.28515625" style="48" customWidth="1"/>
    <col min="2064" max="2064" width="22.42578125" style="48" customWidth="1"/>
    <col min="2065" max="2066" width="4.7109375" style="48" customWidth="1"/>
    <col min="2067" max="2067" width="4" style="48" customWidth="1"/>
    <col min="2068" max="2068" width="7.140625" style="48" customWidth="1"/>
    <col min="2069" max="2304" width="9.140625" style="48"/>
    <col min="2305" max="2305" width="5.28515625" style="48" customWidth="1"/>
    <col min="2306" max="2306" width="5" style="48" customWidth="1"/>
    <col min="2307" max="2309" width="5.7109375" style="48" customWidth="1"/>
    <col min="2310" max="2310" width="7.42578125" style="48" customWidth="1"/>
    <col min="2311" max="2311" width="8" style="48" customWidth="1"/>
    <col min="2312" max="2312" width="8.140625" style="48" customWidth="1"/>
    <col min="2313" max="2314" width="7.85546875" style="48" customWidth="1"/>
    <col min="2315" max="2315" width="9.7109375" style="48" customWidth="1"/>
    <col min="2316" max="2316" width="7.28515625" style="48" customWidth="1"/>
    <col min="2317" max="2319" width="24.28515625" style="48" customWidth="1"/>
    <col min="2320" max="2320" width="22.42578125" style="48" customWidth="1"/>
    <col min="2321" max="2322" width="4.7109375" style="48" customWidth="1"/>
    <col min="2323" max="2323" width="4" style="48" customWidth="1"/>
    <col min="2324" max="2324" width="7.140625" style="48" customWidth="1"/>
    <col min="2325" max="2560" width="9.140625" style="48"/>
    <col min="2561" max="2561" width="5.28515625" style="48" customWidth="1"/>
    <col min="2562" max="2562" width="5" style="48" customWidth="1"/>
    <col min="2563" max="2565" width="5.7109375" style="48" customWidth="1"/>
    <col min="2566" max="2566" width="7.42578125" style="48" customWidth="1"/>
    <col min="2567" max="2567" width="8" style="48" customWidth="1"/>
    <col min="2568" max="2568" width="8.140625" style="48" customWidth="1"/>
    <col min="2569" max="2570" width="7.85546875" style="48" customWidth="1"/>
    <col min="2571" max="2571" width="9.7109375" style="48" customWidth="1"/>
    <col min="2572" max="2572" width="7.28515625" style="48" customWidth="1"/>
    <col min="2573" max="2575" width="24.28515625" style="48" customWidth="1"/>
    <col min="2576" max="2576" width="22.42578125" style="48" customWidth="1"/>
    <col min="2577" max="2578" width="4.7109375" style="48" customWidth="1"/>
    <col min="2579" max="2579" width="4" style="48" customWidth="1"/>
    <col min="2580" max="2580" width="7.140625" style="48" customWidth="1"/>
    <col min="2581" max="2816" width="9.140625" style="48"/>
    <col min="2817" max="2817" width="5.28515625" style="48" customWidth="1"/>
    <col min="2818" max="2818" width="5" style="48" customWidth="1"/>
    <col min="2819" max="2821" width="5.7109375" style="48" customWidth="1"/>
    <col min="2822" max="2822" width="7.42578125" style="48" customWidth="1"/>
    <col min="2823" max="2823" width="8" style="48" customWidth="1"/>
    <col min="2824" max="2824" width="8.140625" style="48" customWidth="1"/>
    <col min="2825" max="2826" width="7.85546875" style="48" customWidth="1"/>
    <col min="2827" max="2827" width="9.7109375" style="48" customWidth="1"/>
    <col min="2828" max="2828" width="7.28515625" style="48" customWidth="1"/>
    <col min="2829" max="2831" width="24.28515625" style="48" customWidth="1"/>
    <col min="2832" max="2832" width="22.42578125" style="48" customWidth="1"/>
    <col min="2833" max="2834" width="4.7109375" style="48" customWidth="1"/>
    <col min="2835" max="2835" width="4" style="48" customWidth="1"/>
    <col min="2836" max="2836" width="7.140625" style="48" customWidth="1"/>
    <col min="2837" max="3072" width="9.140625" style="48"/>
    <col min="3073" max="3073" width="5.28515625" style="48" customWidth="1"/>
    <col min="3074" max="3074" width="5" style="48" customWidth="1"/>
    <col min="3075" max="3077" width="5.7109375" style="48" customWidth="1"/>
    <col min="3078" max="3078" width="7.42578125" style="48" customWidth="1"/>
    <col min="3079" max="3079" width="8" style="48" customWidth="1"/>
    <col min="3080" max="3080" width="8.140625" style="48" customWidth="1"/>
    <col min="3081" max="3082" width="7.85546875" style="48" customWidth="1"/>
    <col min="3083" max="3083" width="9.7109375" style="48" customWidth="1"/>
    <col min="3084" max="3084" width="7.28515625" style="48" customWidth="1"/>
    <col min="3085" max="3087" width="24.28515625" style="48" customWidth="1"/>
    <col min="3088" max="3088" width="22.42578125" style="48" customWidth="1"/>
    <col min="3089" max="3090" width="4.7109375" style="48" customWidth="1"/>
    <col min="3091" max="3091" width="4" style="48" customWidth="1"/>
    <col min="3092" max="3092" width="7.140625" style="48" customWidth="1"/>
    <col min="3093" max="3328" width="9.140625" style="48"/>
    <col min="3329" max="3329" width="5.28515625" style="48" customWidth="1"/>
    <col min="3330" max="3330" width="5" style="48" customWidth="1"/>
    <col min="3331" max="3333" width="5.7109375" style="48" customWidth="1"/>
    <col min="3334" max="3334" width="7.42578125" style="48" customWidth="1"/>
    <col min="3335" max="3335" width="8" style="48" customWidth="1"/>
    <col min="3336" max="3336" width="8.140625" style="48" customWidth="1"/>
    <col min="3337" max="3338" width="7.85546875" style="48" customWidth="1"/>
    <col min="3339" max="3339" width="9.7109375" style="48" customWidth="1"/>
    <col min="3340" max="3340" width="7.28515625" style="48" customWidth="1"/>
    <col min="3341" max="3343" width="24.28515625" style="48" customWidth="1"/>
    <col min="3344" max="3344" width="22.42578125" style="48" customWidth="1"/>
    <col min="3345" max="3346" width="4.7109375" style="48" customWidth="1"/>
    <col min="3347" max="3347" width="4" style="48" customWidth="1"/>
    <col min="3348" max="3348" width="7.140625" style="48" customWidth="1"/>
    <col min="3349" max="3584" width="9.140625" style="48"/>
    <col min="3585" max="3585" width="5.28515625" style="48" customWidth="1"/>
    <col min="3586" max="3586" width="5" style="48" customWidth="1"/>
    <col min="3587" max="3589" width="5.7109375" style="48" customWidth="1"/>
    <col min="3590" max="3590" width="7.42578125" style="48" customWidth="1"/>
    <col min="3591" max="3591" width="8" style="48" customWidth="1"/>
    <col min="3592" max="3592" width="8.140625" style="48" customWidth="1"/>
    <col min="3593" max="3594" width="7.85546875" style="48" customWidth="1"/>
    <col min="3595" max="3595" width="9.7109375" style="48" customWidth="1"/>
    <col min="3596" max="3596" width="7.28515625" style="48" customWidth="1"/>
    <col min="3597" max="3599" width="24.28515625" style="48" customWidth="1"/>
    <col min="3600" max="3600" width="22.42578125" style="48" customWidth="1"/>
    <col min="3601" max="3602" width="4.7109375" style="48" customWidth="1"/>
    <col min="3603" max="3603" width="4" style="48" customWidth="1"/>
    <col min="3604" max="3604" width="7.140625" style="48" customWidth="1"/>
    <col min="3605" max="3840" width="9.140625" style="48"/>
    <col min="3841" max="3841" width="5.28515625" style="48" customWidth="1"/>
    <col min="3842" max="3842" width="5" style="48" customWidth="1"/>
    <col min="3843" max="3845" width="5.7109375" style="48" customWidth="1"/>
    <col min="3846" max="3846" width="7.42578125" style="48" customWidth="1"/>
    <col min="3847" max="3847" width="8" style="48" customWidth="1"/>
    <col min="3848" max="3848" width="8.140625" style="48" customWidth="1"/>
    <col min="3849" max="3850" width="7.85546875" style="48" customWidth="1"/>
    <col min="3851" max="3851" width="9.7109375" style="48" customWidth="1"/>
    <col min="3852" max="3852" width="7.28515625" style="48" customWidth="1"/>
    <col min="3853" max="3855" width="24.28515625" style="48" customWidth="1"/>
    <col min="3856" max="3856" width="22.42578125" style="48" customWidth="1"/>
    <col min="3857" max="3858" width="4.7109375" style="48" customWidth="1"/>
    <col min="3859" max="3859" width="4" style="48" customWidth="1"/>
    <col min="3860" max="3860" width="7.140625" style="48" customWidth="1"/>
    <col min="3861" max="4096" width="9.140625" style="48"/>
    <col min="4097" max="4097" width="5.28515625" style="48" customWidth="1"/>
    <col min="4098" max="4098" width="5" style="48" customWidth="1"/>
    <col min="4099" max="4101" width="5.7109375" style="48" customWidth="1"/>
    <col min="4102" max="4102" width="7.42578125" style="48" customWidth="1"/>
    <col min="4103" max="4103" width="8" style="48" customWidth="1"/>
    <col min="4104" max="4104" width="8.140625" style="48" customWidth="1"/>
    <col min="4105" max="4106" width="7.85546875" style="48" customWidth="1"/>
    <col min="4107" max="4107" width="9.7109375" style="48" customWidth="1"/>
    <col min="4108" max="4108" width="7.28515625" style="48" customWidth="1"/>
    <col min="4109" max="4111" width="24.28515625" style="48" customWidth="1"/>
    <col min="4112" max="4112" width="22.42578125" style="48" customWidth="1"/>
    <col min="4113" max="4114" width="4.7109375" style="48" customWidth="1"/>
    <col min="4115" max="4115" width="4" style="48" customWidth="1"/>
    <col min="4116" max="4116" width="7.140625" style="48" customWidth="1"/>
    <col min="4117" max="4352" width="9.140625" style="48"/>
    <col min="4353" max="4353" width="5.28515625" style="48" customWidth="1"/>
    <col min="4354" max="4354" width="5" style="48" customWidth="1"/>
    <col min="4355" max="4357" width="5.7109375" style="48" customWidth="1"/>
    <col min="4358" max="4358" width="7.42578125" style="48" customWidth="1"/>
    <col min="4359" max="4359" width="8" style="48" customWidth="1"/>
    <col min="4360" max="4360" width="8.140625" style="48" customWidth="1"/>
    <col min="4361" max="4362" width="7.85546875" style="48" customWidth="1"/>
    <col min="4363" max="4363" width="9.7109375" style="48" customWidth="1"/>
    <col min="4364" max="4364" width="7.28515625" style="48" customWidth="1"/>
    <col min="4365" max="4367" width="24.28515625" style="48" customWidth="1"/>
    <col min="4368" max="4368" width="22.42578125" style="48" customWidth="1"/>
    <col min="4369" max="4370" width="4.7109375" style="48" customWidth="1"/>
    <col min="4371" max="4371" width="4" style="48" customWidth="1"/>
    <col min="4372" max="4372" width="7.140625" style="48" customWidth="1"/>
    <col min="4373" max="4608" width="9.140625" style="48"/>
    <col min="4609" max="4609" width="5.28515625" style="48" customWidth="1"/>
    <col min="4610" max="4610" width="5" style="48" customWidth="1"/>
    <col min="4611" max="4613" width="5.7109375" style="48" customWidth="1"/>
    <col min="4614" max="4614" width="7.42578125" style="48" customWidth="1"/>
    <col min="4615" max="4615" width="8" style="48" customWidth="1"/>
    <col min="4616" max="4616" width="8.140625" style="48" customWidth="1"/>
    <col min="4617" max="4618" width="7.85546875" style="48" customWidth="1"/>
    <col min="4619" max="4619" width="9.7109375" style="48" customWidth="1"/>
    <col min="4620" max="4620" width="7.28515625" style="48" customWidth="1"/>
    <col min="4621" max="4623" width="24.28515625" style="48" customWidth="1"/>
    <col min="4624" max="4624" width="22.42578125" style="48" customWidth="1"/>
    <col min="4625" max="4626" width="4.7109375" style="48" customWidth="1"/>
    <col min="4627" max="4627" width="4" style="48" customWidth="1"/>
    <col min="4628" max="4628" width="7.140625" style="48" customWidth="1"/>
    <col min="4629" max="4864" width="9.140625" style="48"/>
    <col min="4865" max="4865" width="5.28515625" style="48" customWidth="1"/>
    <col min="4866" max="4866" width="5" style="48" customWidth="1"/>
    <col min="4867" max="4869" width="5.7109375" style="48" customWidth="1"/>
    <col min="4870" max="4870" width="7.42578125" style="48" customWidth="1"/>
    <col min="4871" max="4871" width="8" style="48" customWidth="1"/>
    <col min="4872" max="4872" width="8.140625" style="48" customWidth="1"/>
    <col min="4873" max="4874" width="7.85546875" style="48" customWidth="1"/>
    <col min="4875" max="4875" width="9.7109375" style="48" customWidth="1"/>
    <col min="4876" max="4876" width="7.28515625" style="48" customWidth="1"/>
    <col min="4877" max="4879" width="24.28515625" style="48" customWidth="1"/>
    <col min="4880" max="4880" width="22.42578125" style="48" customWidth="1"/>
    <col min="4881" max="4882" width="4.7109375" style="48" customWidth="1"/>
    <col min="4883" max="4883" width="4" style="48" customWidth="1"/>
    <col min="4884" max="4884" width="7.140625" style="48" customWidth="1"/>
    <col min="4885" max="5120" width="9.140625" style="48"/>
    <col min="5121" max="5121" width="5.28515625" style="48" customWidth="1"/>
    <col min="5122" max="5122" width="5" style="48" customWidth="1"/>
    <col min="5123" max="5125" width="5.7109375" style="48" customWidth="1"/>
    <col min="5126" max="5126" width="7.42578125" style="48" customWidth="1"/>
    <col min="5127" max="5127" width="8" style="48" customWidth="1"/>
    <col min="5128" max="5128" width="8.140625" style="48" customWidth="1"/>
    <col min="5129" max="5130" width="7.85546875" style="48" customWidth="1"/>
    <col min="5131" max="5131" width="9.7109375" style="48" customWidth="1"/>
    <col min="5132" max="5132" width="7.28515625" style="48" customWidth="1"/>
    <col min="5133" max="5135" width="24.28515625" style="48" customWidth="1"/>
    <col min="5136" max="5136" width="22.42578125" style="48" customWidth="1"/>
    <col min="5137" max="5138" width="4.7109375" style="48" customWidth="1"/>
    <col min="5139" max="5139" width="4" style="48" customWidth="1"/>
    <col min="5140" max="5140" width="7.140625" style="48" customWidth="1"/>
    <col min="5141" max="5376" width="9.140625" style="48"/>
    <col min="5377" max="5377" width="5.28515625" style="48" customWidth="1"/>
    <col min="5378" max="5378" width="5" style="48" customWidth="1"/>
    <col min="5379" max="5381" width="5.7109375" style="48" customWidth="1"/>
    <col min="5382" max="5382" width="7.42578125" style="48" customWidth="1"/>
    <col min="5383" max="5383" width="8" style="48" customWidth="1"/>
    <col min="5384" max="5384" width="8.140625" style="48" customWidth="1"/>
    <col min="5385" max="5386" width="7.85546875" style="48" customWidth="1"/>
    <col min="5387" max="5387" width="9.7109375" style="48" customWidth="1"/>
    <col min="5388" max="5388" width="7.28515625" style="48" customWidth="1"/>
    <col min="5389" max="5391" width="24.28515625" style="48" customWidth="1"/>
    <col min="5392" max="5392" width="22.42578125" style="48" customWidth="1"/>
    <col min="5393" max="5394" width="4.7109375" style="48" customWidth="1"/>
    <col min="5395" max="5395" width="4" style="48" customWidth="1"/>
    <col min="5396" max="5396" width="7.140625" style="48" customWidth="1"/>
    <col min="5397" max="5632" width="9.140625" style="48"/>
    <col min="5633" max="5633" width="5.28515625" style="48" customWidth="1"/>
    <col min="5634" max="5634" width="5" style="48" customWidth="1"/>
    <col min="5635" max="5637" width="5.7109375" style="48" customWidth="1"/>
    <col min="5638" max="5638" width="7.42578125" style="48" customWidth="1"/>
    <col min="5639" max="5639" width="8" style="48" customWidth="1"/>
    <col min="5640" max="5640" width="8.140625" style="48" customWidth="1"/>
    <col min="5641" max="5642" width="7.85546875" style="48" customWidth="1"/>
    <col min="5643" max="5643" width="9.7109375" style="48" customWidth="1"/>
    <col min="5644" max="5644" width="7.28515625" style="48" customWidth="1"/>
    <col min="5645" max="5647" width="24.28515625" style="48" customWidth="1"/>
    <col min="5648" max="5648" width="22.42578125" style="48" customWidth="1"/>
    <col min="5649" max="5650" width="4.7109375" style="48" customWidth="1"/>
    <col min="5651" max="5651" width="4" style="48" customWidth="1"/>
    <col min="5652" max="5652" width="7.140625" style="48" customWidth="1"/>
    <col min="5653" max="5888" width="9.140625" style="48"/>
    <col min="5889" max="5889" width="5.28515625" style="48" customWidth="1"/>
    <col min="5890" max="5890" width="5" style="48" customWidth="1"/>
    <col min="5891" max="5893" width="5.7109375" style="48" customWidth="1"/>
    <col min="5894" max="5894" width="7.42578125" style="48" customWidth="1"/>
    <col min="5895" max="5895" width="8" style="48" customWidth="1"/>
    <col min="5896" max="5896" width="8.140625" style="48" customWidth="1"/>
    <col min="5897" max="5898" width="7.85546875" style="48" customWidth="1"/>
    <col min="5899" max="5899" width="9.7109375" style="48" customWidth="1"/>
    <col min="5900" max="5900" width="7.28515625" style="48" customWidth="1"/>
    <col min="5901" max="5903" width="24.28515625" style="48" customWidth="1"/>
    <col min="5904" max="5904" width="22.42578125" style="48" customWidth="1"/>
    <col min="5905" max="5906" width="4.7109375" style="48" customWidth="1"/>
    <col min="5907" max="5907" width="4" style="48" customWidth="1"/>
    <col min="5908" max="5908" width="7.140625" style="48" customWidth="1"/>
    <col min="5909" max="6144" width="9.140625" style="48"/>
    <col min="6145" max="6145" width="5.28515625" style="48" customWidth="1"/>
    <col min="6146" max="6146" width="5" style="48" customWidth="1"/>
    <col min="6147" max="6149" width="5.7109375" style="48" customWidth="1"/>
    <col min="6150" max="6150" width="7.42578125" style="48" customWidth="1"/>
    <col min="6151" max="6151" width="8" style="48" customWidth="1"/>
    <col min="6152" max="6152" width="8.140625" style="48" customWidth="1"/>
    <col min="6153" max="6154" width="7.85546875" style="48" customWidth="1"/>
    <col min="6155" max="6155" width="9.7109375" style="48" customWidth="1"/>
    <col min="6156" max="6156" width="7.28515625" style="48" customWidth="1"/>
    <col min="6157" max="6159" width="24.28515625" style="48" customWidth="1"/>
    <col min="6160" max="6160" width="22.42578125" style="48" customWidth="1"/>
    <col min="6161" max="6162" width="4.7109375" style="48" customWidth="1"/>
    <col min="6163" max="6163" width="4" style="48" customWidth="1"/>
    <col min="6164" max="6164" width="7.140625" style="48" customWidth="1"/>
    <col min="6165" max="6400" width="9.140625" style="48"/>
    <col min="6401" max="6401" width="5.28515625" style="48" customWidth="1"/>
    <col min="6402" max="6402" width="5" style="48" customWidth="1"/>
    <col min="6403" max="6405" width="5.7109375" style="48" customWidth="1"/>
    <col min="6406" max="6406" width="7.42578125" style="48" customWidth="1"/>
    <col min="6407" max="6407" width="8" style="48" customWidth="1"/>
    <col min="6408" max="6408" width="8.140625" style="48" customWidth="1"/>
    <col min="6409" max="6410" width="7.85546875" style="48" customWidth="1"/>
    <col min="6411" max="6411" width="9.7109375" style="48" customWidth="1"/>
    <col min="6412" max="6412" width="7.28515625" style="48" customWidth="1"/>
    <col min="6413" max="6415" width="24.28515625" style="48" customWidth="1"/>
    <col min="6416" max="6416" width="22.42578125" style="48" customWidth="1"/>
    <col min="6417" max="6418" width="4.7109375" style="48" customWidth="1"/>
    <col min="6419" max="6419" width="4" style="48" customWidth="1"/>
    <col min="6420" max="6420" width="7.140625" style="48" customWidth="1"/>
    <col min="6421" max="6656" width="9.140625" style="48"/>
    <col min="6657" max="6657" width="5.28515625" style="48" customWidth="1"/>
    <col min="6658" max="6658" width="5" style="48" customWidth="1"/>
    <col min="6659" max="6661" width="5.7109375" style="48" customWidth="1"/>
    <col min="6662" max="6662" width="7.42578125" style="48" customWidth="1"/>
    <col min="6663" max="6663" width="8" style="48" customWidth="1"/>
    <col min="6664" max="6664" width="8.140625" style="48" customWidth="1"/>
    <col min="6665" max="6666" width="7.85546875" style="48" customWidth="1"/>
    <col min="6667" max="6667" width="9.7109375" style="48" customWidth="1"/>
    <col min="6668" max="6668" width="7.28515625" style="48" customWidth="1"/>
    <col min="6669" max="6671" width="24.28515625" style="48" customWidth="1"/>
    <col min="6672" max="6672" width="22.42578125" style="48" customWidth="1"/>
    <col min="6673" max="6674" width="4.7109375" style="48" customWidth="1"/>
    <col min="6675" max="6675" width="4" style="48" customWidth="1"/>
    <col min="6676" max="6676" width="7.140625" style="48" customWidth="1"/>
    <col min="6677" max="6912" width="9.140625" style="48"/>
    <col min="6913" max="6913" width="5.28515625" style="48" customWidth="1"/>
    <col min="6914" max="6914" width="5" style="48" customWidth="1"/>
    <col min="6915" max="6917" width="5.7109375" style="48" customWidth="1"/>
    <col min="6918" max="6918" width="7.42578125" style="48" customWidth="1"/>
    <col min="6919" max="6919" width="8" style="48" customWidth="1"/>
    <col min="6920" max="6920" width="8.140625" style="48" customWidth="1"/>
    <col min="6921" max="6922" width="7.85546875" style="48" customWidth="1"/>
    <col min="6923" max="6923" width="9.7109375" style="48" customWidth="1"/>
    <col min="6924" max="6924" width="7.28515625" style="48" customWidth="1"/>
    <col min="6925" max="6927" width="24.28515625" style="48" customWidth="1"/>
    <col min="6928" max="6928" width="22.42578125" style="48" customWidth="1"/>
    <col min="6929" max="6930" width="4.7109375" style="48" customWidth="1"/>
    <col min="6931" max="6931" width="4" style="48" customWidth="1"/>
    <col min="6932" max="6932" width="7.140625" style="48" customWidth="1"/>
    <col min="6933" max="7168" width="9.140625" style="48"/>
    <col min="7169" max="7169" width="5.28515625" style="48" customWidth="1"/>
    <col min="7170" max="7170" width="5" style="48" customWidth="1"/>
    <col min="7171" max="7173" width="5.7109375" style="48" customWidth="1"/>
    <col min="7174" max="7174" width="7.42578125" style="48" customWidth="1"/>
    <col min="7175" max="7175" width="8" style="48" customWidth="1"/>
    <col min="7176" max="7176" width="8.140625" style="48" customWidth="1"/>
    <col min="7177" max="7178" width="7.85546875" style="48" customWidth="1"/>
    <col min="7179" max="7179" width="9.7109375" style="48" customWidth="1"/>
    <col min="7180" max="7180" width="7.28515625" style="48" customWidth="1"/>
    <col min="7181" max="7183" width="24.28515625" style="48" customWidth="1"/>
    <col min="7184" max="7184" width="22.42578125" style="48" customWidth="1"/>
    <col min="7185" max="7186" width="4.7109375" style="48" customWidth="1"/>
    <col min="7187" max="7187" width="4" style="48" customWidth="1"/>
    <col min="7188" max="7188" width="7.140625" style="48" customWidth="1"/>
    <col min="7189" max="7424" width="9.140625" style="48"/>
    <col min="7425" max="7425" width="5.28515625" style="48" customWidth="1"/>
    <col min="7426" max="7426" width="5" style="48" customWidth="1"/>
    <col min="7427" max="7429" width="5.7109375" style="48" customWidth="1"/>
    <col min="7430" max="7430" width="7.42578125" style="48" customWidth="1"/>
    <col min="7431" max="7431" width="8" style="48" customWidth="1"/>
    <col min="7432" max="7432" width="8.140625" style="48" customWidth="1"/>
    <col min="7433" max="7434" width="7.85546875" style="48" customWidth="1"/>
    <col min="7435" max="7435" width="9.7109375" style="48" customWidth="1"/>
    <col min="7436" max="7436" width="7.28515625" style="48" customWidth="1"/>
    <col min="7437" max="7439" width="24.28515625" style="48" customWidth="1"/>
    <col min="7440" max="7440" width="22.42578125" style="48" customWidth="1"/>
    <col min="7441" max="7442" width="4.7109375" style="48" customWidth="1"/>
    <col min="7443" max="7443" width="4" style="48" customWidth="1"/>
    <col min="7444" max="7444" width="7.140625" style="48" customWidth="1"/>
    <col min="7445" max="7680" width="9.140625" style="48"/>
    <col min="7681" max="7681" width="5.28515625" style="48" customWidth="1"/>
    <col min="7682" max="7682" width="5" style="48" customWidth="1"/>
    <col min="7683" max="7685" width="5.7109375" style="48" customWidth="1"/>
    <col min="7686" max="7686" width="7.42578125" style="48" customWidth="1"/>
    <col min="7687" max="7687" width="8" style="48" customWidth="1"/>
    <col min="7688" max="7688" width="8.140625" style="48" customWidth="1"/>
    <col min="7689" max="7690" width="7.85546875" style="48" customWidth="1"/>
    <col min="7691" max="7691" width="9.7109375" style="48" customWidth="1"/>
    <col min="7692" max="7692" width="7.28515625" style="48" customWidth="1"/>
    <col min="7693" max="7695" width="24.28515625" style="48" customWidth="1"/>
    <col min="7696" max="7696" width="22.42578125" style="48" customWidth="1"/>
    <col min="7697" max="7698" width="4.7109375" style="48" customWidth="1"/>
    <col min="7699" max="7699" width="4" style="48" customWidth="1"/>
    <col min="7700" max="7700" width="7.140625" style="48" customWidth="1"/>
    <col min="7701" max="7936" width="9.140625" style="48"/>
    <col min="7937" max="7937" width="5.28515625" style="48" customWidth="1"/>
    <col min="7938" max="7938" width="5" style="48" customWidth="1"/>
    <col min="7939" max="7941" width="5.7109375" style="48" customWidth="1"/>
    <col min="7942" max="7942" width="7.42578125" style="48" customWidth="1"/>
    <col min="7943" max="7943" width="8" style="48" customWidth="1"/>
    <col min="7944" max="7944" width="8.140625" style="48" customWidth="1"/>
    <col min="7945" max="7946" width="7.85546875" style="48" customWidth="1"/>
    <col min="7947" max="7947" width="9.7109375" style="48" customWidth="1"/>
    <col min="7948" max="7948" width="7.28515625" style="48" customWidth="1"/>
    <col min="7949" max="7951" width="24.28515625" style="48" customWidth="1"/>
    <col min="7952" max="7952" width="22.42578125" style="48" customWidth="1"/>
    <col min="7953" max="7954" width="4.7109375" style="48" customWidth="1"/>
    <col min="7955" max="7955" width="4" style="48" customWidth="1"/>
    <col min="7956" max="7956" width="7.140625" style="48" customWidth="1"/>
    <col min="7957" max="8192" width="9.140625" style="48"/>
    <col min="8193" max="8193" width="5.28515625" style="48" customWidth="1"/>
    <col min="8194" max="8194" width="5" style="48" customWidth="1"/>
    <col min="8195" max="8197" width="5.7109375" style="48" customWidth="1"/>
    <col min="8198" max="8198" width="7.42578125" style="48" customWidth="1"/>
    <col min="8199" max="8199" width="8" style="48" customWidth="1"/>
    <col min="8200" max="8200" width="8.140625" style="48" customWidth="1"/>
    <col min="8201" max="8202" width="7.85546875" style="48" customWidth="1"/>
    <col min="8203" max="8203" width="9.7109375" style="48" customWidth="1"/>
    <col min="8204" max="8204" width="7.28515625" style="48" customWidth="1"/>
    <col min="8205" max="8207" width="24.28515625" style="48" customWidth="1"/>
    <col min="8208" max="8208" width="22.42578125" style="48" customWidth="1"/>
    <col min="8209" max="8210" width="4.7109375" style="48" customWidth="1"/>
    <col min="8211" max="8211" width="4" style="48" customWidth="1"/>
    <col min="8212" max="8212" width="7.140625" style="48" customWidth="1"/>
    <col min="8213" max="8448" width="9.140625" style="48"/>
    <col min="8449" max="8449" width="5.28515625" style="48" customWidth="1"/>
    <col min="8450" max="8450" width="5" style="48" customWidth="1"/>
    <col min="8451" max="8453" width="5.7109375" style="48" customWidth="1"/>
    <col min="8454" max="8454" width="7.42578125" style="48" customWidth="1"/>
    <col min="8455" max="8455" width="8" style="48" customWidth="1"/>
    <col min="8456" max="8456" width="8.140625" style="48" customWidth="1"/>
    <col min="8457" max="8458" width="7.85546875" style="48" customWidth="1"/>
    <col min="8459" max="8459" width="9.7109375" style="48" customWidth="1"/>
    <col min="8460" max="8460" width="7.28515625" style="48" customWidth="1"/>
    <col min="8461" max="8463" width="24.28515625" style="48" customWidth="1"/>
    <col min="8464" max="8464" width="22.42578125" style="48" customWidth="1"/>
    <col min="8465" max="8466" width="4.7109375" style="48" customWidth="1"/>
    <col min="8467" max="8467" width="4" style="48" customWidth="1"/>
    <col min="8468" max="8468" width="7.140625" style="48" customWidth="1"/>
    <col min="8469" max="8704" width="9.140625" style="48"/>
    <col min="8705" max="8705" width="5.28515625" style="48" customWidth="1"/>
    <col min="8706" max="8706" width="5" style="48" customWidth="1"/>
    <col min="8707" max="8709" width="5.7109375" style="48" customWidth="1"/>
    <col min="8710" max="8710" width="7.42578125" style="48" customWidth="1"/>
    <col min="8711" max="8711" width="8" style="48" customWidth="1"/>
    <col min="8712" max="8712" width="8.140625" style="48" customWidth="1"/>
    <col min="8713" max="8714" width="7.85546875" style="48" customWidth="1"/>
    <col min="8715" max="8715" width="9.7109375" style="48" customWidth="1"/>
    <col min="8716" max="8716" width="7.28515625" style="48" customWidth="1"/>
    <col min="8717" max="8719" width="24.28515625" style="48" customWidth="1"/>
    <col min="8720" max="8720" width="22.42578125" style="48" customWidth="1"/>
    <col min="8721" max="8722" width="4.7109375" style="48" customWidth="1"/>
    <col min="8723" max="8723" width="4" style="48" customWidth="1"/>
    <col min="8724" max="8724" width="7.140625" style="48" customWidth="1"/>
    <col min="8725" max="8960" width="9.140625" style="48"/>
    <col min="8961" max="8961" width="5.28515625" style="48" customWidth="1"/>
    <col min="8962" max="8962" width="5" style="48" customWidth="1"/>
    <col min="8963" max="8965" width="5.7109375" style="48" customWidth="1"/>
    <col min="8966" max="8966" width="7.42578125" style="48" customWidth="1"/>
    <col min="8967" max="8967" width="8" style="48" customWidth="1"/>
    <col min="8968" max="8968" width="8.140625" style="48" customWidth="1"/>
    <col min="8969" max="8970" width="7.85546875" style="48" customWidth="1"/>
    <col min="8971" max="8971" width="9.7109375" style="48" customWidth="1"/>
    <col min="8972" max="8972" width="7.28515625" style="48" customWidth="1"/>
    <col min="8973" max="8975" width="24.28515625" style="48" customWidth="1"/>
    <col min="8976" max="8976" width="22.42578125" style="48" customWidth="1"/>
    <col min="8977" max="8978" width="4.7109375" style="48" customWidth="1"/>
    <col min="8979" max="8979" width="4" style="48" customWidth="1"/>
    <col min="8980" max="8980" width="7.140625" style="48" customWidth="1"/>
    <col min="8981" max="9216" width="9.140625" style="48"/>
    <col min="9217" max="9217" width="5.28515625" style="48" customWidth="1"/>
    <col min="9218" max="9218" width="5" style="48" customWidth="1"/>
    <col min="9219" max="9221" width="5.7109375" style="48" customWidth="1"/>
    <col min="9222" max="9222" width="7.42578125" style="48" customWidth="1"/>
    <col min="9223" max="9223" width="8" style="48" customWidth="1"/>
    <col min="9224" max="9224" width="8.140625" style="48" customWidth="1"/>
    <col min="9225" max="9226" width="7.85546875" style="48" customWidth="1"/>
    <col min="9227" max="9227" width="9.7109375" style="48" customWidth="1"/>
    <col min="9228" max="9228" width="7.28515625" style="48" customWidth="1"/>
    <col min="9229" max="9231" width="24.28515625" style="48" customWidth="1"/>
    <col min="9232" max="9232" width="22.42578125" style="48" customWidth="1"/>
    <col min="9233" max="9234" width="4.7109375" style="48" customWidth="1"/>
    <col min="9235" max="9235" width="4" style="48" customWidth="1"/>
    <col min="9236" max="9236" width="7.140625" style="48" customWidth="1"/>
    <col min="9237" max="9472" width="9.140625" style="48"/>
    <col min="9473" max="9473" width="5.28515625" style="48" customWidth="1"/>
    <col min="9474" max="9474" width="5" style="48" customWidth="1"/>
    <col min="9475" max="9477" width="5.7109375" style="48" customWidth="1"/>
    <col min="9478" max="9478" width="7.42578125" style="48" customWidth="1"/>
    <col min="9479" max="9479" width="8" style="48" customWidth="1"/>
    <col min="9480" max="9480" width="8.140625" style="48" customWidth="1"/>
    <col min="9481" max="9482" width="7.85546875" style="48" customWidth="1"/>
    <col min="9483" max="9483" width="9.7109375" style="48" customWidth="1"/>
    <col min="9484" max="9484" width="7.28515625" style="48" customWidth="1"/>
    <col min="9485" max="9487" width="24.28515625" style="48" customWidth="1"/>
    <col min="9488" max="9488" width="22.42578125" style="48" customWidth="1"/>
    <col min="9489" max="9490" width="4.7109375" style="48" customWidth="1"/>
    <col min="9491" max="9491" width="4" style="48" customWidth="1"/>
    <col min="9492" max="9492" width="7.140625" style="48" customWidth="1"/>
    <col min="9493" max="9728" width="9.140625" style="48"/>
    <col min="9729" max="9729" width="5.28515625" style="48" customWidth="1"/>
    <col min="9730" max="9730" width="5" style="48" customWidth="1"/>
    <col min="9731" max="9733" width="5.7109375" style="48" customWidth="1"/>
    <col min="9734" max="9734" width="7.42578125" style="48" customWidth="1"/>
    <col min="9735" max="9735" width="8" style="48" customWidth="1"/>
    <col min="9736" max="9736" width="8.140625" style="48" customWidth="1"/>
    <col min="9737" max="9738" width="7.85546875" style="48" customWidth="1"/>
    <col min="9739" max="9739" width="9.7109375" style="48" customWidth="1"/>
    <col min="9740" max="9740" width="7.28515625" style="48" customWidth="1"/>
    <col min="9741" max="9743" width="24.28515625" style="48" customWidth="1"/>
    <col min="9744" max="9744" width="22.42578125" style="48" customWidth="1"/>
    <col min="9745" max="9746" width="4.7109375" style="48" customWidth="1"/>
    <col min="9747" max="9747" width="4" style="48" customWidth="1"/>
    <col min="9748" max="9748" width="7.140625" style="48" customWidth="1"/>
    <col min="9749" max="9984" width="9.140625" style="48"/>
    <col min="9985" max="9985" width="5.28515625" style="48" customWidth="1"/>
    <col min="9986" max="9986" width="5" style="48" customWidth="1"/>
    <col min="9987" max="9989" width="5.7109375" style="48" customWidth="1"/>
    <col min="9990" max="9990" width="7.42578125" style="48" customWidth="1"/>
    <col min="9991" max="9991" width="8" style="48" customWidth="1"/>
    <col min="9992" max="9992" width="8.140625" style="48" customWidth="1"/>
    <col min="9993" max="9994" width="7.85546875" style="48" customWidth="1"/>
    <col min="9995" max="9995" width="9.7109375" style="48" customWidth="1"/>
    <col min="9996" max="9996" width="7.28515625" style="48" customWidth="1"/>
    <col min="9997" max="9999" width="24.28515625" style="48" customWidth="1"/>
    <col min="10000" max="10000" width="22.42578125" style="48" customWidth="1"/>
    <col min="10001" max="10002" width="4.7109375" style="48" customWidth="1"/>
    <col min="10003" max="10003" width="4" style="48" customWidth="1"/>
    <col min="10004" max="10004" width="7.140625" style="48" customWidth="1"/>
    <col min="10005" max="10240" width="9.140625" style="48"/>
    <col min="10241" max="10241" width="5.28515625" style="48" customWidth="1"/>
    <col min="10242" max="10242" width="5" style="48" customWidth="1"/>
    <col min="10243" max="10245" width="5.7109375" style="48" customWidth="1"/>
    <col min="10246" max="10246" width="7.42578125" style="48" customWidth="1"/>
    <col min="10247" max="10247" width="8" style="48" customWidth="1"/>
    <col min="10248" max="10248" width="8.140625" style="48" customWidth="1"/>
    <col min="10249" max="10250" width="7.85546875" style="48" customWidth="1"/>
    <col min="10251" max="10251" width="9.7109375" style="48" customWidth="1"/>
    <col min="10252" max="10252" width="7.28515625" style="48" customWidth="1"/>
    <col min="10253" max="10255" width="24.28515625" style="48" customWidth="1"/>
    <col min="10256" max="10256" width="22.42578125" style="48" customWidth="1"/>
    <col min="10257" max="10258" width="4.7109375" style="48" customWidth="1"/>
    <col min="10259" max="10259" width="4" style="48" customWidth="1"/>
    <col min="10260" max="10260" width="7.140625" style="48" customWidth="1"/>
    <col min="10261" max="10496" width="9.140625" style="48"/>
    <col min="10497" max="10497" width="5.28515625" style="48" customWidth="1"/>
    <col min="10498" max="10498" width="5" style="48" customWidth="1"/>
    <col min="10499" max="10501" width="5.7109375" style="48" customWidth="1"/>
    <col min="10502" max="10502" width="7.42578125" style="48" customWidth="1"/>
    <col min="10503" max="10503" width="8" style="48" customWidth="1"/>
    <col min="10504" max="10504" width="8.140625" style="48" customWidth="1"/>
    <col min="10505" max="10506" width="7.85546875" style="48" customWidth="1"/>
    <col min="10507" max="10507" width="9.7109375" style="48" customWidth="1"/>
    <col min="10508" max="10508" width="7.28515625" style="48" customWidth="1"/>
    <col min="10509" max="10511" width="24.28515625" style="48" customWidth="1"/>
    <col min="10512" max="10512" width="22.42578125" style="48" customWidth="1"/>
    <col min="10513" max="10514" width="4.7109375" style="48" customWidth="1"/>
    <col min="10515" max="10515" width="4" style="48" customWidth="1"/>
    <col min="10516" max="10516" width="7.140625" style="48" customWidth="1"/>
    <col min="10517" max="10752" width="9.140625" style="48"/>
    <col min="10753" max="10753" width="5.28515625" style="48" customWidth="1"/>
    <col min="10754" max="10754" width="5" style="48" customWidth="1"/>
    <col min="10755" max="10757" width="5.7109375" style="48" customWidth="1"/>
    <col min="10758" max="10758" width="7.42578125" style="48" customWidth="1"/>
    <col min="10759" max="10759" width="8" style="48" customWidth="1"/>
    <col min="10760" max="10760" width="8.140625" style="48" customWidth="1"/>
    <col min="10761" max="10762" width="7.85546875" style="48" customWidth="1"/>
    <col min="10763" max="10763" width="9.7109375" style="48" customWidth="1"/>
    <col min="10764" max="10764" width="7.28515625" style="48" customWidth="1"/>
    <col min="10765" max="10767" width="24.28515625" style="48" customWidth="1"/>
    <col min="10768" max="10768" width="22.42578125" style="48" customWidth="1"/>
    <col min="10769" max="10770" width="4.7109375" style="48" customWidth="1"/>
    <col min="10771" max="10771" width="4" style="48" customWidth="1"/>
    <col min="10772" max="10772" width="7.140625" style="48" customWidth="1"/>
    <col min="10773" max="11008" width="9.140625" style="48"/>
    <col min="11009" max="11009" width="5.28515625" style="48" customWidth="1"/>
    <col min="11010" max="11010" width="5" style="48" customWidth="1"/>
    <col min="11011" max="11013" width="5.7109375" style="48" customWidth="1"/>
    <col min="11014" max="11014" width="7.42578125" style="48" customWidth="1"/>
    <col min="11015" max="11015" width="8" style="48" customWidth="1"/>
    <col min="11016" max="11016" width="8.140625" style="48" customWidth="1"/>
    <col min="11017" max="11018" width="7.85546875" style="48" customWidth="1"/>
    <col min="11019" max="11019" width="9.7109375" style="48" customWidth="1"/>
    <col min="11020" max="11020" width="7.28515625" style="48" customWidth="1"/>
    <col min="11021" max="11023" width="24.28515625" style="48" customWidth="1"/>
    <col min="11024" max="11024" width="22.42578125" style="48" customWidth="1"/>
    <col min="11025" max="11026" width="4.7109375" style="48" customWidth="1"/>
    <col min="11027" max="11027" width="4" style="48" customWidth="1"/>
    <col min="11028" max="11028" width="7.140625" style="48" customWidth="1"/>
    <col min="11029" max="11264" width="9.140625" style="48"/>
    <col min="11265" max="11265" width="5.28515625" style="48" customWidth="1"/>
    <col min="11266" max="11266" width="5" style="48" customWidth="1"/>
    <col min="11267" max="11269" width="5.7109375" style="48" customWidth="1"/>
    <col min="11270" max="11270" width="7.42578125" style="48" customWidth="1"/>
    <col min="11271" max="11271" width="8" style="48" customWidth="1"/>
    <col min="11272" max="11272" width="8.140625" style="48" customWidth="1"/>
    <col min="11273" max="11274" width="7.85546875" style="48" customWidth="1"/>
    <col min="11275" max="11275" width="9.7109375" style="48" customWidth="1"/>
    <col min="11276" max="11276" width="7.28515625" style="48" customWidth="1"/>
    <col min="11277" max="11279" width="24.28515625" style="48" customWidth="1"/>
    <col min="11280" max="11280" width="22.42578125" style="48" customWidth="1"/>
    <col min="11281" max="11282" width="4.7109375" style="48" customWidth="1"/>
    <col min="11283" max="11283" width="4" style="48" customWidth="1"/>
    <col min="11284" max="11284" width="7.140625" style="48" customWidth="1"/>
    <col min="11285" max="11520" width="9.140625" style="48"/>
    <col min="11521" max="11521" width="5.28515625" style="48" customWidth="1"/>
    <col min="11522" max="11522" width="5" style="48" customWidth="1"/>
    <col min="11523" max="11525" width="5.7109375" style="48" customWidth="1"/>
    <col min="11526" max="11526" width="7.42578125" style="48" customWidth="1"/>
    <col min="11527" max="11527" width="8" style="48" customWidth="1"/>
    <col min="11528" max="11528" width="8.140625" style="48" customWidth="1"/>
    <col min="11529" max="11530" width="7.85546875" style="48" customWidth="1"/>
    <col min="11531" max="11531" width="9.7109375" style="48" customWidth="1"/>
    <col min="11532" max="11532" width="7.28515625" style="48" customWidth="1"/>
    <col min="11533" max="11535" width="24.28515625" style="48" customWidth="1"/>
    <col min="11536" max="11536" width="22.42578125" style="48" customWidth="1"/>
    <col min="11537" max="11538" width="4.7109375" style="48" customWidth="1"/>
    <col min="11539" max="11539" width="4" style="48" customWidth="1"/>
    <col min="11540" max="11540" width="7.140625" style="48" customWidth="1"/>
    <col min="11541" max="11776" width="9.140625" style="48"/>
    <col min="11777" max="11777" width="5.28515625" style="48" customWidth="1"/>
    <col min="11778" max="11778" width="5" style="48" customWidth="1"/>
    <col min="11779" max="11781" width="5.7109375" style="48" customWidth="1"/>
    <col min="11782" max="11782" width="7.42578125" style="48" customWidth="1"/>
    <col min="11783" max="11783" width="8" style="48" customWidth="1"/>
    <col min="11784" max="11784" width="8.140625" style="48" customWidth="1"/>
    <col min="11785" max="11786" width="7.85546875" style="48" customWidth="1"/>
    <col min="11787" max="11787" width="9.7109375" style="48" customWidth="1"/>
    <col min="11788" max="11788" width="7.28515625" style="48" customWidth="1"/>
    <col min="11789" max="11791" width="24.28515625" style="48" customWidth="1"/>
    <col min="11792" max="11792" width="22.42578125" style="48" customWidth="1"/>
    <col min="11793" max="11794" width="4.7109375" style="48" customWidth="1"/>
    <col min="11795" max="11795" width="4" style="48" customWidth="1"/>
    <col min="11796" max="11796" width="7.140625" style="48" customWidth="1"/>
    <col min="11797" max="12032" width="9.140625" style="48"/>
    <col min="12033" max="12033" width="5.28515625" style="48" customWidth="1"/>
    <col min="12034" max="12034" width="5" style="48" customWidth="1"/>
    <col min="12035" max="12037" width="5.7109375" style="48" customWidth="1"/>
    <col min="12038" max="12038" width="7.42578125" style="48" customWidth="1"/>
    <col min="12039" max="12039" width="8" style="48" customWidth="1"/>
    <col min="12040" max="12040" width="8.140625" style="48" customWidth="1"/>
    <col min="12041" max="12042" width="7.85546875" style="48" customWidth="1"/>
    <col min="12043" max="12043" width="9.7109375" style="48" customWidth="1"/>
    <col min="12044" max="12044" width="7.28515625" style="48" customWidth="1"/>
    <col min="12045" max="12047" width="24.28515625" style="48" customWidth="1"/>
    <col min="12048" max="12048" width="22.42578125" style="48" customWidth="1"/>
    <col min="12049" max="12050" width="4.7109375" style="48" customWidth="1"/>
    <col min="12051" max="12051" width="4" style="48" customWidth="1"/>
    <col min="12052" max="12052" width="7.140625" style="48" customWidth="1"/>
    <col min="12053" max="12288" width="9.140625" style="48"/>
    <col min="12289" max="12289" width="5.28515625" style="48" customWidth="1"/>
    <col min="12290" max="12290" width="5" style="48" customWidth="1"/>
    <col min="12291" max="12293" width="5.7109375" style="48" customWidth="1"/>
    <col min="12294" max="12294" width="7.42578125" style="48" customWidth="1"/>
    <col min="12295" max="12295" width="8" style="48" customWidth="1"/>
    <col min="12296" max="12296" width="8.140625" style="48" customWidth="1"/>
    <col min="12297" max="12298" width="7.85546875" style="48" customWidth="1"/>
    <col min="12299" max="12299" width="9.7109375" style="48" customWidth="1"/>
    <col min="12300" max="12300" width="7.28515625" style="48" customWidth="1"/>
    <col min="12301" max="12303" width="24.28515625" style="48" customWidth="1"/>
    <col min="12304" max="12304" width="22.42578125" style="48" customWidth="1"/>
    <col min="12305" max="12306" width="4.7109375" style="48" customWidth="1"/>
    <col min="12307" max="12307" width="4" style="48" customWidth="1"/>
    <col min="12308" max="12308" width="7.140625" style="48" customWidth="1"/>
    <col min="12309" max="12544" width="9.140625" style="48"/>
    <col min="12545" max="12545" width="5.28515625" style="48" customWidth="1"/>
    <col min="12546" max="12546" width="5" style="48" customWidth="1"/>
    <col min="12547" max="12549" width="5.7109375" style="48" customWidth="1"/>
    <col min="12550" max="12550" width="7.42578125" style="48" customWidth="1"/>
    <col min="12551" max="12551" width="8" style="48" customWidth="1"/>
    <col min="12552" max="12552" width="8.140625" style="48" customWidth="1"/>
    <col min="12553" max="12554" width="7.85546875" style="48" customWidth="1"/>
    <col min="12555" max="12555" width="9.7109375" style="48" customWidth="1"/>
    <col min="12556" max="12556" width="7.28515625" style="48" customWidth="1"/>
    <col min="12557" max="12559" width="24.28515625" style="48" customWidth="1"/>
    <col min="12560" max="12560" width="22.42578125" style="48" customWidth="1"/>
    <col min="12561" max="12562" width="4.7109375" style="48" customWidth="1"/>
    <col min="12563" max="12563" width="4" style="48" customWidth="1"/>
    <col min="12564" max="12564" width="7.140625" style="48" customWidth="1"/>
    <col min="12565" max="12800" width="9.140625" style="48"/>
    <col min="12801" max="12801" width="5.28515625" style="48" customWidth="1"/>
    <col min="12802" max="12802" width="5" style="48" customWidth="1"/>
    <col min="12803" max="12805" width="5.7109375" style="48" customWidth="1"/>
    <col min="12806" max="12806" width="7.42578125" style="48" customWidth="1"/>
    <col min="12807" max="12807" width="8" style="48" customWidth="1"/>
    <col min="12808" max="12808" width="8.140625" style="48" customWidth="1"/>
    <col min="12809" max="12810" width="7.85546875" style="48" customWidth="1"/>
    <col min="12811" max="12811" width="9.7109375" style="48" customWidth="1"/>
    <col min="12812" max="12812" width="7.28515625" style="48" customWidth="1"/>
    <col min="12813" max="12815" width="24.28515625" style="48" customWidth="1"/>
    <col min="12816" max="12816" width="22.42578125" style="48" customWidth="1"/>
    <col min="12817" max="12818" width="4.7109375" style="48" customWidth="1"/>
    <col min="12819" max="12819" width="4" style="48" customWidth="1"/>
    <col min="12820" max="12820" width="7.140625" style="48" customWidth="1"/>
    <col min="12821" max="13056" width="9.140625" style="48"/>
    <col min="13057" max="13057" width="5.28515625" style="48" customWidth="1"/>
    <col min="13058" max="13058" width="5" style="48" customWidth="1"/>
    <col min="13059" max="13061" width="5.7109375" style="48" customWidth="1"/>
    <col min="13062" max="13062" width="7.42578125" style="48" customWidth="1"/>
    <col min="13063" max="13063" width="8" style="48" customWidth="1"/>
    <col min="13064" max="13064" width="8.140625" style="48" customWidth="1"/>
    <col min="13065" max="13066" width="7.85546875" style="48" customWidth="1"/>
    <col min="13067" max="13067" width="9.7109375" style="48" customWidth="1"/>
    <col min="13068" max="13068" width="7.28515625" style="48" customWidth="1"/>
    <col min="13069" max="13071" width="24.28515625" style="48" customWidth="1"/>
    <col min="13072" max="13072" width="22.42578125" style="48" customWidth="1"/>
    <col min="13073" max="13074" width="4.7109375" style="48" customWidth="1"/>
    <col min="13075" max="13075" width="4" style="48" customWidth="1"/>
    <col min="13076" max="13076" width="7.140625" style="48" customWidth="1"/>
    <col min="13077" max="13312" width="9.140625" style="48"/>
    <col min="13313" max="13313" width="5.28515625" style="48" customWidth="1"/>
    <col min="13314" max="13314" width="5" style="48" customWidth="1"/>
    <col min="13315" max="13317" width="5.7109375" style="48" customWidth="1"/>
    <col min="13318" max="13318" width="7.42578125" style="48" customWidth="1"/>
    <col min="13319" max="13319" width="8" style="48" customWidth="1"/>
    <col min="13320" max="13320" width="8.140625" style="48" customWidth="1"/>
    <col min="13321" max="13322" width="7.85546875" style="48" customWidth="1"/>
    <col min="13323" max="13323" width="9.7109375" style="48" customWidth="1"/>
    <col min="13324" max="13324" width="7.28515625" style="48" customWidth="1"/>
    <col min="13325" max="13327" width="24.28515625" style="48" customWidth="1"/>
    <col min="13328" max="13328" width="22.42578125" style="48" customWidth="1"/>
    <col min="13329" max="13330" width="4.7109375" style="48" customWidth="1"/>
    <col min="13331" max="13331" width="4" style="48" customWidth="1"/>
    <col min="13332" max="13332" width="7.140625" style="48" customWidth="1"/>
    <col min="13333" max="13568" width="9.140625" style="48"/>
    <col min="13569" max="13569" width="5.28515625" style="48" customWidth="1"/>
    <col min="13570" max="13570" width="5" style="48" customWidth="1"/>
    <col min="13571" max="13573" width="5.7109375" style="48" customWidth="1"/>
    <col min="13574" max="13574" width="7.42578125" style="48" customWidth="1"/>
    <col min="13575" max="13575" width="8" style="48" customWidth="1"/>
    <col min="13576" max="13576" width="8.140625" style="48" customWidth="1"/>
    <col min="13577" max="13578" width="7.85546875" style="48" customWidth="1"/>
    <col min="13579" max="13579" width="9.7109375" style="48" customWidth="1"/>
    <col min="13580" max="13580" width="7.28515625" style="48" customWidth="1"/>
    <col min="13581" max="13583" width="24.28515625" style="48" customWidth="1"/>
    <col min="13584" max="13584" width="22.42578125" style="48" customWidth="1"/>
    <col min="13585" max="13586" width="4.7109375" style="48" customWidth="1"/>
    <col min="13587" max="13587" width="4" style="48" customWidth="1"/>
    <col min="13588" max="13588" width="7.140625" style="48" customWidth="1"/>
    <col min="13589" max="13824" width="9.140625" style="48"/>
    <col min="13825" max="13825" width="5.28515625" style="48" customWidth="1"/>
    <col min="13826" max="13826" width="5" style="48" customWidth="1"/>
    <col min="13827" max="13829" width="5.7109375" style="48" customWidth="1"/>
    <col min="13830" max="13830" width="7.42578125" style="48" customWidth="1"/>
    <col min="13831" max="13831" width="8" style="48" customWidth="1"/>
    <col min="13832" max="13832" width="8.140625" style="48" customWidth="1"/>
    <col min="13833" max="13834" width="7.85546875" style="48" customWidth="1"/>
    <col min="13835" max="13835" width="9.7109375" style="48" customWidth="1"/>
    <col min="13836" max="13836" width="7.28515625" style="48" customWidth="1"/>
    <col min="13837" max="13839" width="24.28515625" style="48" customWidth="1"/>
    <col min="13840" max="13840" width="22.42578125" style="48" customWidth="1"/>
    <col min="13841" max="13842" width="4.7109375" style="48" customWidth="1"/>
    <col min="13843" max="13843" width="4" style="48" customWidth="1"/>
    <col min="13844" max="13844" width="7.140625" style="48" customWidth="1"/>
    <col min="13845" max="14080" width="9.140625" style="48"/>
    <col min="14081" max="14081" width="5.28515625" style="48" customWidth="1"/>
    <col min="14082" max="14082" width="5" style="48" customWidth="1"/>
    <col min="14083" max="14085" width="5.7109375" style="48" customWidth="1"/>
    <col min="14086" max="14086" width="7.42578125" style="48" customWidth="1"/>
    <col min="14087" max="14087" width="8" style="48" customWidth="1"/>
    <col min="14088" max="14088" width="8.140625" style="48" customWidth="1"/>
    <col min="14089" max="14090" width="7.85546875" style="48" customWidth="1"/>
    <col min="14091" max="14091" width="9.7109375" style="48" customWidth="1"/>
    <col min="14092" max="14092" width="7.28515625" style="48" customWidth="1"/>
    <col min="14093" max="14095" width="24.28515625" style="48" customWidth="1"/>
    <col min="14096" max="14096" width="22.42578125" style="48" customWidth="1"/>
    <col min="14097" max="14098" width="4.7109375" style="48" customWidth="1"/>
    <col min="14099" max="14099" width="4" style="48" customWidth="1"/>
    <col min="14100" max="14100" width="7.140625" style="48" customWidth="1"/>
    <col min="14101" max="14336" width="9.140625" style="48"/>
    <col min="14337" max="14337" width="5.28515625" style="48" customWidth="1"/>
    <col min="14338" max="14338" width="5" style="48" customWidth="1"/>
    <col min="14339" max="14341" width="5.7109375" style="48" customWidth="1"/>
    <col min="14342" max="14342" width="7.42578125" style="48" customWidth="1"/>
    <col min="14343" max="14343" width="8" style="48" customWidth="1"/>
    <col min="14344" max="14344" width="8.140625" style="48" customWidth="1"/>
    <col min="14345" max="14346" width="7.85546875" style="48" customWidth="1"/>
    <col min="14347" max="14347" width="9.7109375" style="48" customWidth="1"/>
    <col min="14348" max="14348" width="7.28515625" style="48" customWidth="1"/>
    <col min="14349" max="14351" width="24.28515625" style="48" customWidth="1"/>
    <col min="14352" max="14352" width="22.42578125" style="48" customWidth="1"/>
    <col min="14353" max="14354" width="4.7109375" style="48" customWidth="1"/>
    <col min="14355" max="14355" width="4" style="48" customWidth="1"/>
    <col min="14356" max="14356" width="7.140625" style="48" customWidth="1"/>
    <col min="14357" max="14592" width="9.140625" style="48"/>
    <col min="14593" max="14593" width="5.28515625" style="48" customWidth="1"/>
    <col min="14594" max="14594" width="5" style="48" customWidth="1"/>
    <col min="14595" max="14597" width="5.7109375" style="48" customWidth="1"/>
    <col min="14598" max="14598" width="7.42578125" style="48" customWidth="1"/>
    <col min="14599" max="14599" width="8" style="48" customWidth="1"/>
    <col min="14600" max="14600" width="8.140625" style="48" customWidth="1"/>
    <col min="14601" max="14602" width="7.85546875" style="48" customWidth="1"/>
    <col min="14603" max="14603" width="9.7109375" style="48" customWidth="1"/>
    <col min="14604" max="14604" width="7.28515625" style="48" customWidth="1"/>
    <col min="14605" max="14607" width="24.28515625" style="48" customWidth="1"/>
    <col min="14608" max="14608" width="22.42578125" style="48" customWidth="1"/>
    <col min="14609" max="14610" width="4.7109375" style="48" customWidth="1"/>
    <col min="14611" max="14611" width="4" style="48" customWidth="1"/>
    <col min="14612" max="14612" width="7.140625" style="48" customWidth="1"/>
    <col min="14613" max="14848" width="9.140625" style="48"/>
    <col min="14849" max="14849" width="5.28515625" style="48" customWidth="1"/>
    <col min="14850" max="14850" width="5" style="48" customWidth="1"/>
    <col min="14851" max="14853" width="5.7109375" style="48" customWidth="1"/>
    <col min="14854" max="14854" width="7.42578125" style="48" customWidth="1"/>
    <col min="14855" max="14855" width="8" style="48" customWidth="1"/>
    <col min="14856" max="14856" width="8.140625" style="48" customWidth="1"/>
    <col min="14857" max="14858" width="7.85546875" style="48" customWidth="1"/>
    <col min="14859" max="14859" width="9.7109375" style="48" customWidth="1"/>
    <col min="14860" max="14860" width="7.28515625" style="48" customWidth="1"/>
    <col min="14861" max="14863" width="24.28515625" style="48" customWidth="1"/>
    <col min="14864" max="14864" width="22.42578125" style="48" customWidth="1"/>
    <col min="14865" max="14866" width="4.7109375" style="48" customWidth="1"/>
    <col min="14867" max="14867" width="4" style="48" customWidth="1"/>
    <col min="14868" max="14868" width="7.140625" style="48" customWidth="1"/>
    <col min="14869" max="15104" width="9.140625" style="48"/>
    <col min="15105" max="15105" width="5.28515625" style="48" customWidth="1"/>
    <col min="15106" max="15106" width="5" style="48" customWidth="1"/>
    <col min="15107" max="15109" width="5.7109375" style="48" customWidth="1"/>
    <col min="15110" max="15110" width="7.42578125" style="48" customWidth="1"/>
    <col min="15111" max="15111" width="8" style="48" customWidth="1"/>
    <col min="15112" max="15112" width="8.140625" style="48" customWidth="1"/>
    <col min="15113" max="15114" width="7.85546875" style="48" customWidth="1"/>
    <col min="15115" max="15115" width="9.7109375" style="48" customWidth="1"/>
    <col min="15116" max="15116" width="7.28515625" style="48" customWidth="1"/>
    <col min="15117" max="15119" width="24.28515625" style="48" customWidth="1"/>
    <col min="15120" max="15120" width="22.42578125" style="48" customWidth="1"/>
    <col min="15121" max="15122" width="4.7109375" style="48" customWidth="1"/>
    <col min="15123" max="15123" width="4" style="48" customWidth="1"/>
    <col min="15124" max="15124" width="7.140625" style="48" customWidth="1"/>
    <col min="15125" max="15360" width="9.140625" style="48"/>
    <col min="15361" max="15361" width="5.28515625" style="48" customWidth="1"/>
    <col min="15362" max="15362" width="5" style="48" customWidth="1"/>
    <col min="15363" max="15365" width="5.7109375" style="48" customWidth="1"/>
    <col min="15366" max="15366" width="7.42578125" style="48" customWidth="1"/>
    <col min="15367" max="15367" width="8" style="48" customWidth="1"/>
    <col min="15368" max="15368" width="8.140625" style="48" customWidth="1"/>
    <col min="15369" max="15370" width="7.85546875" style="48" customWidth="1"/>
    <col min="15371" max="15371" width="9.7109375" style="48" customWidth="1"/>
    <col min="15372" max="15372" width="7.28515625" style="48" customWidth="1"/>
    <col min="15373" max="15375" width="24.28515625" style="48" customWidth="1"/>
    <col min="15376" max="15376" width="22.42578125" style="48" customWidth="1"/>
    <col min="15377" max="15378" width="4.7109375" style="48" customWidth="1"/>
    <col min="15379" max="15379" width="4" style="48" customWidth="1"/>
    <col min="15380" max="15380" width="7.140625" style="48" customWidth="1"/>
    <col min="15381" max="15616" width="9.140625" style="48"/>
    <col min="15617" max="15617" width="5.28515625" style="48" customWidth="1"/>
    <col min="15618" max="15618" width="5" style="48" customWidth="1"/>
    <col min="15619" max="15621" width="5.7109375" style="48" customWidth="1"/>
    <col min="15622" max="15622" width="7.42578125" style="48" customWidth="1"/>
    <col min="15623" max="15623" width="8" style="48" customWidth="1"/>
    <col min="15624" max="15624" width="8.140625" style="48" customWidth="1"/>
    <col min="15625" max="15626" width="7.85546875" style="48" customWidth="1"/>
    <col min="15627" max="15627" width="9.7109375" style="48" customWidth="1"/>
    <col min="15628" max="15628" width="7.28515625" style="48" customWidth="1"/>
    <col min="15629" max="15631" width="24.28515625" style="48" customWidth="1"/>
    <col min="15632" max="15632" width="22.42578125" style="48" customWidth="1"/>
    <col min="15633" max="15634" width="4.7109375" style="48" customWidth="1"/>
    <col min="15635" max="15635" width="4" style="48" customWidth="1"/>
    <col min="15636" max="15636" width="7.140625" style="48" customWidth="1"/>
    <col min="15637" max="15872" width="9.140625" style="48"/>
    <col min="15873" max="15873" width="5.28515625" style="48" customWidth="1"/>
    <col min="15874" max="15874" width="5" style="48" customWidth="1"/>
    <col min="15875" max="15877" width="5.7109375" style="48" customWidth="1"/>
    <col min="15878" max="15878" width="7.42578125" style="48" customWidth="1"/>
    <col min="15879" max="15879" width="8" style="48" customWidth="1"/>
    <col min="15880" max="15880" width="8.140625" style="48" customWidth="1"/>
    <col min="15881" max="15882" width="7.85546875" style="48" customWidth="1"/>
    <col min="15883" max="15883" width="9.7109375" style="48" customWidth="1"/>
    <col min="15884" max="15884" width="7.28515625" style="48" customWidth="1"/>
    <col min="15885" max="15887" width="24.28515625" style="48" customWidth="1"/>
    <col min="15888" max="15888" width="22.42578125" style="48" customWidth="1"/>
    <col min="15889" max="15890" width="4.7109375" style="48" customWidth="1"/>
    <col min="15891" max="15891" width="4" style="48" customWidth="1"/>
    <col min="15892" max="15892" width="7.140625" style="48" customWidth="1"/>
    <col min="15893" max="16128" width="9.140625" style="48"/>
    <col min="16129" max="16129" width="5.28515625" style="48" customWidth="1"/>
    <col min="16130" max="16130" width="5" style="48" customWidth="1"/>
    <col min="16131" max="16133" width="5.7109375" style="48" customWidth="1"/>
    <col min="16134" max="16134" width="7.42578125" style="48" customWidth="1"/>
    <col min="16135" max="16135" width="8" style="48" customWidth="1"/>
    <col min="16136" max="16136" width="8.140625" style="48" customWidth="1"/>
    <col min="16137" max="16138" width="7.85546875" style="48" customWidth="1"/>
    <col min="16139" max="16139" width="9.7109375" style="48" customWidth="1"/>
    <col min="16140" max="16140" width="7.28515625" style="48" customWidth="1"/>
    <col min="16141" max="16143" width="24.28515625" style="48" customWidth="1"/>
    <col min="16144" max="16144" width="22.42578125" style="48" customWidth="1"/>
    <col min="16145" max="16146" width="4.7109375" style="48" customWidth="1"/>
    <col min="16147" max="16147" width="4" style="48" customWidth="1"/>
    <col min="16148" max="16148" width="7.140625" style="48" customWidth="1"/>
    <col min="16149" max="16384" width="9.140625" style="48"/>
  </cols>
  <sheetData>
    <row r="1" spans="1:24" s="38" customFormat="1" ht="14.25" customHeight="1" x14ac:dyDescent="0.2">
      <c r="A1" s="34" t="s">
        <v>0</v>
      </c>
      <c r="B1" s="34" t="s">
        <v>93</v>
      </c>
      <c r="C1" s="34" t="s">
        <v>6</v>
      </c>
      <c r="D1" s="34" t="s">
        <v>7</v>
      </c>
      <c r="E1" s="34" t="s">
        <v>8</v>
      </c>
      <c r="F1" s="34" t="s">
        <v>94</v>
      </c>
      <c r="G1" s="35" t="s">
        <v>95</v>
      </c>
      <c r="H1" s="35" t="s">
        <v>96</v>
      </c>
      <c r="I1" s="36" t="s">
        <v>97</v>
      </c>
      <c r="J1" s="36" t="s">
        <v>97</v>
      </c>
      <c r="K1" s="37" t="s">
        <v>98</v>
      </c>
      <c r="L1" s="37" t="s">
        <v>99</v>
      </c>
      <c r="M1" s="34" t="s">
        <v>13</v>
      </c>
      <c r="N1" s="34" t="s">
        <v>13</v>
      </c>
      <c r="O1" s="34"/>
      <c r="Q1" s="34"/>
      <c r="R1" s="34"/>
      <c r="S1" s="34"/>
      <c r="T1" s="39"/>
      <c r="U1" s="40"/>
      <c r="V1" s="41"/>
      <c r="W1" s="40"/>
      <c r="X1" s="40"/>
    </row>
    <row r="2" spans="1:24" ht="14.25" customHeight="1" x14ac:dyDescent="0.2">
      <c r="A2" s="42">
        <v>1937</v>
      </c>
      <c r="B2" s="42">
        <f t="shared" ref="B2:B17" si="0">C2+D2+E2</f>
        <v>1</v>
      </c>
      <c r="C2" s="42">
        <f>SUM(Schoolfield!G2)</f>
        <v>0</v>
      </c>
      <c r="D2" s="42">
        <f>SUM(Schoolfield!H2)</f>
        <v>1</v>
      </c>
      <c r="E2" s="42">
        <f>SUM(Schoolfield!I2)</f>
        <v>0</v>
      </c>
      <c r="F2" s="43">
        <f t="shared" ref="F2:F17" si="1">SUM(C2+(E2/2))/(C2+D2+E2)</f>
        <v>0</v>
      </c>
      <c r="G2" s="44">
        <f>SUM(Schoolfield!D2)</f>
        <v>0</v>
      </c>
      <c r="H2" s="44">
        <f>SUM(Schoolfield!E2)</f>
        <v>20</v>
      </c>
      <c r="I2" s="46">
        <f t="shared" ref="I2" si="2">G2/B2</f>
        <v>0</v>
      </c>
      <c r="J2" s="46">
        <f t="shared" ref="J2" si="3">H2/B2</f>
        <v>20</v>
      </c>
      <c r="K2" s="47">
        <f t="shared" ref="K2" si="4">I2-J2</f>
        <v>-20</v>
      </c>
      <c r="L2" s="43">
        <f t="shared" ref="L2" si="5">(G2)/(G2+H2)</f>
        <v>0</v>
      </c>
    </row>
    <row r="3" spans="1:24" ht="14.25" customHeight="1" x14ac:dyDescent="0.2">
      <c r="A3" s="42">
        <v>1938</v>
      </c>
      <c r="B3" s="42">
        <f t="shared" si="0"/>
        <v>9</v>
      </c>
      <c r="C3" s="42">
        <f>SUM(Schoolfield!G3:G11)</f>
        <v>3</v>
      </c>
      <c r="D3" s="42">
        <f>SUM(Schoolfield!H3:H11)</f>
        <v>4</v>
      </c>
      <c r="E3" s="42">
        <f>SUM(Schoolfield!I3:I11)</f>
        <v>2</v>
      </c>
      <c r="F3" s="43">
        <f t="shared" si="1"/>
        <v>0.44444444444444442</v>
      </c>
      <c r="G3" s="44">
        <f>SUM(Schoolfield!D3:D11)</f>
        <v>100</v>
      </c>
      <c r="H3" s="44">
        <f>SUM(Schoolfield!E3:E11)</f>
        <v>54</v>
      </c>
      <c r="I3" s="46">
        <f t="shared" ref="I3" si="6">G3/B3</f>
        <v>11.111111111111111</v>
      </c>
      <c r="J3" s="46">
        <f t="shared" ref="J3" si="7">H3/B3</f>
        <v>6</v>
      </c>
      <c r="K3" s="47">
        <f t="shared" ref="K3" si="8">I3-J3</f>
        <v>5.1111111111111107</v>
      </c>
      <c r="L3" s="43">
        <f t="shared" ref="L3" si="9">(G3)/(G3+H3)</f>
        <v>0.64935064935064934</v>
      </c>
      <c r="M3" s="48" t="s">
        <v>35</v>
      </c>
    </row>
    <row r="4" spans="1:24" ht="14.25" customHeight="1" x14ac:dyDescent="0.2">
      <c r="A4" s="42">
        <v>1939</v>
      </c>
      <c r="B4" s="42">
        <f t="shared" si="0"/>
        <v>5</v>
      </c>
      <c r="C4" s="42">
        <f>SUM(Schoolfield!G12:G18)</f>
        <v>3</v>
      </c>
      <c r="D4" s="42">
        <f>SUM(Schoolfield!H12:H18)</f>
        <v>2</v>
      </c>
      <c r="E4" s="42">
        <f>SUM(Schoolfield!I12:I18)</f>
        <v>0</v>
      </c>
      <c r="F4" s="43">
        <f t="shared" si="1"/>
        <v>0.6</v>
      </c>
      <c r="G4" s="44">
        <f>SUM(Schoolfield!D12:D18)</f>
        <v>40</v>
      </c>
      <c r="H4" s="44">
        <f>SUM(Schoolfield!E12:E18)</f>
        <v>48</v>
      </c>
      <c r="I4" s="46">
        <f t="shared" ref="I4" si="10">G4/B4</f>
        <v>8</v>
      </c>
      <c r="J4" s="46">
        <f t="shared" ref="J4" si="11">H4/B4</f>
        <v>9.6</v>
      </c>
      <c r="K4" s="47">
        <f t="shared" ref="K4" si="12">I4-J4</f>
        <v>-1.5999999999999996</v>
      </c>
      <c r="L4" s="43">
        <f t="shared" ref="L4" si="13">(G4)/(G4+H4)</f>
        <v>0.45454545454545453</v>
      </c>
      <c r="M4" s="48" t="s">
        <v>35</v>
      </c>
    </row>
    <row r="5" spans="1:24" ht="14.25" customHeight="1" x14ac:dyDescent="0.2">
      <c r="A5" s="42">
        <v>1940</v>
      </c>
      <c r="B5" s="42">
        <f t="shared" si="0"/>
        <v>9</v>
      </c>
      <c r="C5" s="42">
        <f>SUM(Schoolfield!G19:G27)</f>
        <v>3</v>
      </c>
      <c r="D5" s="42">
        <f>SUM(Schoolfield!H19:H27)</f>
        <v>5</v>
      </c>
      <c r="E5" s="42">
        <f>SUM(Schoolfield!I19:I27)</f>
        <v>1</v>
      </c>
      <c r="F5" s="43">
        <f t="shared" si="1"/>
        <v>0.3888888888888889</v>
      </c>
      <c r="G5" s="44">
        <f>SUM(Schoolfield!D19:D27)</f>
        <v>91</v>
      </c>
      <c r="H5" s="44">
        <f>SUM(Schoolfield!E19:E27)</f>
        <v>117</v>
      </c>
      <c r="I5" s="46">
        <f t="shared" ref="I5" si="14">G5/B5</f>
        <v>10.111111111111111</v>
      </c>
      <c r="J5" s="46">
        <f t="shared" ref="J5" si="15">H5/B5</f>
        <v>13</v>
      </c>
      <c r="K5" s="47">
        <f t="shared" ref="K5" si="16">I5-J5</f>
        <v>-2.8888888888888893</v>
      </c>
      <c r="L5" s="43">
        <f t="shared" ref="L5" si="17">(G5)/(G5+H5)</f>
        <v>0.4375</v>
      </c>
      <c r="M5" s="48" t="s">
        <v>35</v>
      </c>
    </row>
    <row r="6" spans="1:24" ht="14.25" customHeight="1" x14ac:dyDescent="0.2">
      <c r="A6" s="42">
        <v>1941</v>
      </c>
      <c r="B6" s="42">
        <f t="shared" si="0"/>
        <v>10</v>
      </c>
      <c r="C6" s="42">
        <f>SUM(Schoolfield!G28:G37)</f>
        <v>5</v>
      </c>
      <c r="D6" s="42">
        <f>SUM(Schoolfield!H28:H37)</f>
        <v>4</v>
      </c>
      <c r="E6" s="42">
        <f>SUM(Schoolfield!I28:I37)</f>
        <v>1</v>
      </c>
      <c r="F6" s="43">
        <f t="shared" si="1"/>
        <v>0.55000000000000004</v>
      </c>
      <c r="G6" s="44">
        <f>SUM(Schoolfield!D28:D37)</f>
        <v>145</v>
      </c>
      <c r="H6" s="44">
        <f>SUM(Schoolfield!E28:E37)</f>
        <v>130</v>
      </c>
      <c r="I6" s="46">
        <f t="shared" ref="I6" si="18">G6/B6</f>
        <v>14.5</v>
      </c>
      <c r="J6" s="46">
        <f t="shared" ref="J6" si="19">H6/B6</f>
        <v>13</v>
      </c>
      <c r="K6" s="47">
        <f t="shared" ref="K6" si="20">I6-J6</f>
        <v>1.5</v>
      </c>
      <c r="L6" s="43">
        <f t="shared" ref="L6" si="21">(G6)/(G6+H6)</f>
        <v>0.52727272727272723</v>
      </c>
      <c r="M6" s="48" t="s">
        <v>82</v>
      </c>
    </row>
    <row r="7" spans="1:24" ht="14.25" customHeight="1" x14ac:dyDescent="0.2">
      <c r="A7" s="42">
        <v>1942</v>
      </c>
      <c r="B7" s="42">
        <f t="shared" si="0"/>
        <v>8</v>
      </c>
      <c r="C7" s="42">
        <f>SUM(Schoolfield!G38:G45)</f>
        <v>5</v>
      </c>
      <c r="D7" s="42">
        <f>SUM(Schoolfield!H38:H45)</f>
        <v>2</v>
      </c>
      <c r="E7" s="42">
        <f>SUM(Schoolfield!I38:I45)</f>
        <v>1</v>
      </c>
      <c r="F7" s="43">
        <f t="shared" si="1"/>
        <v>0.6875</v>
      </c>
      <c r="G7" s="44">
        <f>SUM(Schoolfield!D38:D45)</f>
        <v>109</v>
      </c>
      <c r="H7" s="44">
        <f>SUM(Schoolfield!E38:E45)</f>
        <v>40</v>
      </c>
      <c r="I7" s="46">
        <f t="shared" ref="I7" si="22">G7/B7</f>
        <v>13.625</v>
      </c>
      <c r="J7" s="46">
        <f t="shared" ref="J7" si="23">H7/B7</f>
        <v>5</v>
      </c>
      <c r="K7" s="47">
        <f t="shared" ref="K7" si="24">I7-J7</f>
        <v>8.625</v>
      </c>
      <c r="L7" s="43">
        <f t="shared" ref="L7" si="25">(G7)/(G7+H7)</f>
        <v>0.73154362416107388</v>
      </c>
      <c r="M7" s="48" t="s">
        <v>77</v>
      </c>
    </row>
    <row r="8" spans="1:24" ht="14.25" customHeight="1" x14ac:dyDescent="0.2">
      <c r="A8" s="42">
        <v>1943</v>
      </c>
      <c r="B8" s="42">
        <f t="shared" si="0"/>
        <v>7</v>
      </c>
      <c r="C8" s="42">
        <f>SUM(Schoolfield!G46:G53)</f>
        <v>1</v>
      </c>
      <c r="D8" s="42">
        <f>SUM(Schoolfield!H46:H53)</f>
        <v>6</v>
      </c>
      <c r="E8" s="42">
        <f>SUM(Schoolfield!I46:I53)</f>
        <v>0</v>
      </c>
      <c r="F8" s="43">
        <f t="shared" si="1"/>
        <v>0.14285714285714285</v>
      </c>
      <c r="G8" s="44">
        <f>SUM(Schoolfield!D46:D53)</f>
        <v>28</v>
      </c>
      <c r="H8" s="44">
        <f>SUM(Schoolfield!E46:E53)</f>
        <v>141</v>
      </c>
      <c r="I8" s="46">
        <f t="shared" ref="I8" si="26">G8/B8</f>
        <v>4</v>
      </c>
      <c r="J8" s="46">
        <f t="shared" ref="J8" si="27">H8/B8</f>
        <v>20.142857142857142</v>
      </c>
      <c r="K8" s="47">
        <f t="shared" ref="K8" si="28">I8-J8</f>
        <v>-16.142857142857142</v>
      </c>
      <c r="L8" s="43">
        <f t="shared" ref="L8" si="29">(G8)/(G8+H8)</f>
        <v>0.16568047337278108</v>
      </c>
      <c r="M8" s="48" t="s">
        <v>77</v>
      </c>
    </row>
    <row r="9" spans="1:24" ht="14.25" customHeight="1" x14ac:dyDescent="0.2">
      <c r="A9" s="42">
        <v>1944</v>
      </c>
      <c r="B9" s="42">
        <f t="shared" si="0"/>
        <v>9</v>
      </c>
      <c r="C9" s="42">
        <f>SUM(Schoolfield!G54:G62)</f>
        <v>6</v>
      </c>
      <c r="D9" s="42">
        <f>SUM(Schoolfield!H54:H62)</f>
        <v>3</v>
      </c>
      <c r="E9" s="42">
        <f>SUM(Schoolfield!I54:I62)</f>
        <v>0</v>
      </c>
      <c r="F9" s="43">
        <f t="shared" si="1"/>
        <v>0.66666666666666663</v>
      </c>
      <c r="G9" s="44">
        <f>SUM(Schoolfield!D54:D62)</f>
        <v>161</v>
      </c>
      <c r="H9" s="44">
        <f>SUM(Schoolfield!E54:E62)</f>
        <v>79</v>
      </c>
      <c r="I9" s="46">
        <f t="shared" ref="I9" si="30">G9/B9</f>
        <v>17.888888888888889</v>
      </c>
      <c r="J9" s="46">
        <f t="shared" ref="J9" si="31">H9/B9</f>
        <v>8.7777777777777786</v>
      </c>
      <c r="K9" s="47">
        <f t="shared" ref="K9" si="32">I9-J9</f>
        <v>9.1111111111111107</v>
      </c>
      <c r="L9" s="43">
        <f t="shared" ref="L9" si="33">(G9)/(G9+H9)</f>
        <v>0.67083333333333328</v>
      </c>
      <c r="M9" s="48" t="s">
        <v>35</v>
      </c>
    </row>
    <row r="10" spans="1:24" ht="14.25" customHeight="1" x14ac:dyDescent="0.2">
      <c r="A10" s="42">
        <v>1945</v>
      </c>
      <c r="B10" s="42">
        <f t="shared" si="0"/>
        <v>7</v>
      </c>
      <c r="C10" s="42">
        <f>SUM(Schoolfield!G63:G69)</f>
        <v>2</v>
      </c>
      <c r="D10" s="42">
        <f>SUM(Schoolfield!H63:H69)</f>
        <v>5</v>
      </c>
      <c r="E10" s="42">
        <f>SUM(Schoolfield!I63:I69)</f>
        <v>0</v>
      </c>
      <c r="F10" s="43">
        <f t="shared" si="1"/>
        <v>0.2857142857142857</v>
      </c>
      <c r="G10" s="44">
        <f>SUM(Schoolfield!D63:D69)</f>
        <v>40</v>
      </c>
      <c r="H10" s="44">
        <f>SUM(Schoolfield!E63:E69)</f>
        <v>123</v>
      </c>
      <c r="I10" s="46">
        <f t="shared" ref="I10" si="34">G10/B10</f>
        <v>5.7142857142857144</v>
      </c>
      <c r="J10" s="46">
        <f t="shared" ref="J10" si="35">H10/B10</f>
        <v>17.571428571428573</v>
      </c>
      <c r="K10" s="47">
        <f t="shared" ref="K10" si="36">I10-J10</f>
        <v>-11.857142857142858</v>
      </c>
      <c r="L10" s="43">
        <f t="shared" ref="L10" si="37">(G10)/(G10+H10)</f>
        <v>0.24539877300613497</v>
      </c>
      <c r="M10" s="48" t="s">
        <v>35</v>
      </c>
    </row>
    <row r="11" spans="1:24" ht="14.25" customHeight="1" x14ac:dyDescent="0.2">
      <c r="A11" s="42">
        <v>1946</v>
      </c>
      <c r="B11" s="42">
        <f t="shared" si="0"/>
        <v>9</v>
      </c>
      <c r="C11" s="42">
        <f>SUM(Schoolfield!G70:G78)</f>
        <v>1</v>
      </c>
      <c r="D11" s="42">
        <f>SUM(Schoolfield!H70:H78)</f>
        <v>8</v>
      </c>
      <c r="E11" s="42">
        <f>SUM(Schoolfield!I70:I78)</f>
        <v>0</v>
      </c>
      <c r="F11" s="43">
        <f t="shared" si="1"/>
        <v>0.1111111111111111</v>
      </c>
      <c r="G11" s="44">
        <f>SUM(Schoolfield!D70:D78)</f>
        <v>40</v>
      </c>
      <c r="H11" s="44">
        <f>SUM(Schoolfield!E70:E78)</f>
        <v>174</v>
      </c>
      <c r="I11" s="46">
        <f t="shared" ref="I11" si="38">G11/B11</f>
        <v>4.4444444444444446</v>
      </c>
      <c r="J11" s="46">
        <f t="shared" ref="J11" si="39">H11/B11</f>
        <v>19.333333333333332</v>
      </c>
      <c r="K11" s="47">
        <f t="shared" ref="K11" si="40">I11-J11</f>
        <v>-14.888888888888888</v>
      </c>
      <c r="L11" s="43">
        <f t="shared" ref="L11" si="41">(G11)/(G11+H11)</f>
        <v>0.18691588785046728</v>
      </c>
      <c r="M11" s="48" t="s">
        <v>35</v>
      </c>
    </row>
    <row r="12" spans="1:24" ht="14.25" customHeight="1" x14ac:dyDescent="0.2">
      <c r="A12" s="42">
        <v>1947</v>
      </c>
      <c r="B12" s="42">
        <f t="shared" si="0"/>
        <v>11</v>
      </c>
      <c r="C12" s="42">
        <f>SUM(Schoolfield!G79:G89)</f>
        <v>6</v>
      </c>
      <c r="D12" s="42">
        <f>SUM(Schoolfield!H79:H89)</f>
        <v>3</v>
      </c>
      <c r="E12" s="42">
        <f>SUM(Schoolfield!I79:I89)</f>
        <v>2</v>
      </c>
      <c r="F12" s="43">
        <f t="shared" si="1"/>
        <v>0.63636363636363635</v>
      </c>
      <c r="G12" s="44">
        <f>SUM(Schoolfield!D79:D89)</f>
        <v>156</v>
      </c>
      <c r="H12" s="44">
        <f>SUM(Schoolfield!E79:E89)</f>
        <v>103</v>
      </c>
      <c r="I12" s="46">
        <f t="shared" ref="I12" si="42">G12/B12</f>
        <v>14.181818181818182</v>
      </c>
      <c r="J12" s="46">
        <f t="shared" ref="J12" si="43">H12/B12</f>
        <v>9.3636363636363633</v>
      </c>
      <c r="K12" s="47">
        <f t="shared" ref="K12" si="44">I12-J12</f>
        <v>4.8181818181818183</v>
      </c>
      <c r="L12" s="43">
        <f t="shared" ref="L12" si="45">(G12)/(G12+H12)</f>
        <v>0.60231660231660233</v>
      </c>
      <c r="M12" s="48" t="s">
        <v>35</v>
      </c>
    </row>
    <row r="13" spans="1:24" ht="14.25" customHeight="1" x14ac:dyDescent="0.2">
      <c r="A13" s="42">
        <v>1948</v>
      </c>
      <c r="B13" s="42">
        <f t="shared" si="0"/>
        <v>11</v>
      </c>
      <c r="C13" s="42">
        <f>SUM(Schoolfield!G90:G100)</f>
        <v>6</v>
      </c>
      <c r="D13" s="42">
        <f>SUM(Schoolfield!H90:H100)</f>
        <v>5</v>
      </c>
      <c r="E13" s="42">
        <f>SUM(Schoolfield!I90:I100)</f>
        <v>0</v>
      </c>
      <c r="F13" s="43">
        <f t="shared" si="1"/>
        <v>0.54545454545454541</v>
      </c>
      <c r="G13" s="44">
        <f>SUM(Schoolfield!D90:D100)</f>
        <v>103</v>
      </c>
      <c r="H13" s="44">
        <f>SUM(Schoolfield!E90:E100)</f>
        <v>127</v>
      </c>
      <c r="I13" s="46">
        <f t="shared" ref="I13" si="46">G13/B13</f>
        <v>9.3636363636363633</v>
      </c>
      <c r="J13" s="46">
        <f t="shared" ref="J13" si="47">H13/B13</f>
        <v>11.545454545454545</v>
      </c>
      <c r="K13" s="47">
        <f t="shared" ref="K13" si="48">I13-J13</f>
        <v>-2.1818181818181817</v>
      </c>
      <c r="L13" s="43">
        <f t="shared" ref="L13" si="49">(G13)/(G13+H13)</f>
        <v>0.44782608695652176</v>
      </c>
      <c r="M13" s="48" t="s">
        <v>31</v>
      </c>
    </row>
    <row r="14" spans="1:24" ht="14.25" customHeight="1" x14ac:dyDescent="0.2">
      <c r="A14" s="42">
        <v>1949</v>
      </c>
      <c r="B14" s="42">
        <f t="shared" si="0"/>
        <v>10</v>
      </c>
      <c r="C14" s="42">
        <f>SUM(Schoolfield!G101:G110)</f>
        <v>2</v>
      </c>
      <c r="D14" s="42">
        <f>SUM(Schoolfield!H101:H110)</f>
        <v>8</v>
      </c>
      <c r="E14" s="42">
        <f>SUM(Schoolfield!I101:I110)</f>
        <v>0</v>
      </c>
      <c r="F14" s="43">
        <f t="shared" si="1"/>
        <v>0.2</v>
      </c>
      <c r="G14" s="44">
        <f>SUM(Schoolfield!D101:D110)</f>
        <v>57</v>
      </c>
      <c r="H14" s="44">
        <f>SUM(Schoolfield!E101:E110)</f>
        <v>121</v>
      </c>
      <c r="I14" s="46">
        <f t="shared" ref="I14" si="50">G14/B14</f>
        <v>5.7</v>
      </c>
      <c r="J14" s="46">
        <f t="shared" ref="J14" si="51">H14/B14</f>
        <v>12.1</v>
      </c>
      <c r="K14" s="47">
        <f t="shared" ref="K14" si="52">I14-J14</f>
        <v>-6.3999999999999995</v>
      </c>
      <c r="L14" s="43">
        <f t="shared" ref="L14" si="53">(G14)/(G14+H14)</f>
        <v>0.3202247191011236</v>
      </c>
      <c r="M14" s="48" t="s">
        <v>31</v>
      </c>
    </row>
    <row r="15" spans="1:24" ht="14.25" customHeight="1" x14ac:dyDescent="0.2">
      <c r="A15" s="42">
        <v>1950</v>
      </c>
      <c r="B15" s="42">
        <f t="shared" si="0"/>
        <v>10</v>
      </c>
      <c r="C15" s="42">
        <f>SUM(Schoolfield!G111:G120)</f>
        <v>2</v>
      </c>
      <c r="D15" s="42">
        <f>SUM(Schoolfield!H111:H120)</f>
        <v>6</v>
      </c>
      <c r="E15" s="42">
        <f>SUM(Schoolfield!I111:I120)</f>
        <v>2</v>
      </c>
      <c r="F15" s="43">
        <f t="shared" si="1"/>
        <v>0.3</v>
      </c>
      <c r="G15" s="44">
        <f>SUM(Schoolfield!D111:D120)</f>
        <v>39</v>
      </c>
      <c r="H15" s="44">
        <f>SUM(Schoolfield!E111:E120)</f>
        <v>105</v>
      </c>
      <c r="I15" s="46">
        <f t="shared" ref="I15" si="54">G15/B15</f>
        <v>3.9</v>
      </c>
      <c r="J15" s="46">
        <f t="shared" ref="J15" si="55">H15/B15</f>
        <v>10.5</v>
      </c>
      <c r="K15" s="47">
        <f t="shared" ref="K15" si="56">I15-J15</f>
        <v>-6.6</v>
      </c>
      <c r="L15" s="43">
        <f t="shared" ref="L15" si="57">(G15)/(G15+H15)</f>
        <v>0.27083333333333331</v>
      </c>
      <c r="M15" s="48" t="s">
        <v>46</v>
      </c>
    </row>
    <row r="16" spans="1:24" ht="14.25" customHeight="1" x14ac:dyDescent="0.2">
      <c r="A16" s="42">
        <v>1951</v>
      </c>
      <c r="B16" s="42">
        <f t="shared" si="0"/>
        <v>10</v>
      </c>
      <c r="C16" s="42">
        <f>SUM(Schoolfield!G121:G130)</f>
        <v>5</v>
      </c>
      <c r="D16" s="42">
        <f>SUM(Schoolfield!H121:H130)</f>
        <v>5</v>
      </c>
      <c r="E16" s="42">
        <f>SUM(Schoolfield!I121:I130)</f>
        <v>0</v>
      </c>
      <c r="F16" s="43">
        <f t="shared" si="1"/>
        <v>0.5</v>
      </c>
      <c r="G16" s="44">
        <f>SUM(Schoolfield!D121:D130)</f>
        <v>106</v>
      </c>
      <c r="H16" s="44">
        <f>SUM(Schoolfield!E121:E130)</f>
        <v>90</v>
      </c>
      <c r="I16" s="46">
        <f t="shared" ref="I16" si="58">G16/B16</f>
        <v>10.6</v>
      </c>
      <c r="J16" s="46">
        <f t="shared" ref="J16" si="59">H16/B16</f>
        <v>9</v>
      </c>
      <c r="K16" s="47">
        <f t="shared" ref="K16" si="60">I16-J16</f>
        <v>1.5999999999999996</v>
      </c>
      <c r="L16" s="43">
        <f t="shared" ref="L16" si="61">(G16)/(G16+H16)</f>
        <v>0.54081632653061229</v>
      </c>
      <c r="M16" s="48" t="s">
        <v>46</v>
      </c>
    </row>
    <row r="17" spans="1:22" ht="14.25" customHeight="1" x14ac:dyDescent="0.2">
      <c r="A17" s="42">
        <v>1952</v>
      </c>
      <c r="B17" s="42">
        <f t="shared" si="0"/>
        <v>10</v>
      </c>
      <c r="C17" s="42">
        <f>SUM(Schoolfield!G131:G140)</f>
        <v>2</v>
      </c>
      <c r="D17" s="42">
        <f>SUM(Schoolfield!H131:H140)</f>
        <v>7</v>
      </c>
      <c r="E17" s="42">
        <f>SUM(Schoolfield!I131:I140)</f>
        <v>1</v>
      </c>
      <c r="F17" s="43">
        <f t="shared" si="1"/>
        <v>0.25</v>
      </c>
      <c r="G17" s="44">
        <f>SUM(Schoolfield!D131:D140)</f>
        <v>68</v>
      </c>
      <c r="H17" s="44">
        <f>SUM(Schoolfield!E131:E140)</f>
        <v>196</v>
      </c>
      <c r="I17" s="46">
        <f t="shared" ref="I17" si="62">G17/B17</f>
        <v>6.8</v>
      </c>
      <c r="J17" s="46">
        <f t="shared" ref="J17" si="63">H17/B17</f>
        <v>19.600000000000001</v>
      </c>
      <c r="K17" s="47">
        <f t="shared" ref="K17" si="64">I17-J17</f>
        <v>-12.8</v>
      </c>
      <c r="L17" s="43">
        <f t="shared" ref="L17" si="65">(G17)/(G17+H17)</f>
        <v>0.25757575757575757</v>
      </c>
      <c r="M17" s="48" t="s">
        <v>46</v>
      </c>
    </row>
    <row r="18" spans="1:22" s="42" customFormat="1" ht="14.25" customHeight="1" x14ac:dyDescent="0.2">
      <c r="B18" s="42" t="s">
        <v>17</v>
      </c>
      <c r="F18" s="43"/>
      <c r="G18" s="45"/>
      <c r="H18" s="45"/>
      <c r="I18" s="46" t="s">
        <v>17</v>
      </c>
      <c r="J18" s="46" t="s">
        <v>17</v>
      </c>
      <c r="K18" s="47" t="s">
        <v>17</v>
      </c>
      <c r="L18" s="43" t="s">
        <v>17</v>
      </c>
      <c r="M18" s="48"/>
      <c r="N18" s="48"/>
      <c r="O18" s="48"/>
      <c r="P18" s="48"/>
      <c r="T18" s="43"/>
      <c r="V18" s="49"/>
    </row>
    <row r="19" spans="1:22" s="42" customFormat="1" ht="14.25" customHeight="1" x14ac:dyDescent="0.2">
      <c r="B19" s="42">
        <f>SUM(B2:B18)</f>
        <v>136</v>
      </c>
      <c r="C19" s="42">
        <f>SUM(C2:C18)</f>
        <v>52</v>
      </c>
      <c r="D19" s="42">
        <f>SUM(D2:D18)</f>
        <v>74</v>
      </c>
      <c r="E19" s="42">
        <f>SUM(E2:E18)</f>
        <v>10</v>
      </c>
      <c r="F19" s="43">
        <f>(C19+(E19/2))/(C19+D19+E19)</f>
        <v>0.41911764705882354</v>
      </c>
      <c r="G19" s="44">
        <f>SUM(G2:G18)</f>
        <v>1283</v>
      </c>
      <c r="H19" s="44">
        <f>SUM(H2:H18)</f>
        <v>1668</v>
      </c>
      <c r="I19" s="50">
        <f>G19/B19</f>
        <v>9.4338235294117645</v>
      </c>
      <c r="J19" s="50">
        <f>H19/B19</f>
        <v>12.264705882352942</v>
      </c>
      <c r="K19" s="47">
        <f>I19-J19</f>
        <v>-2.8308823529411775</v>
      </c>
      <c r="L19" s="43">
        <f>(G19)/(G19+H19)</f>
        <v>0.43476787529650968</v>
      </c>
      <c r="M19" s="48"/>
      <c r="N19" s="48"/>
      <c r="O19" s="48"/>
      <c r="P19" s="48"/>
      <c r="T19" s="43"/>
      <c r="V19" s="49"/>
    </row>
    <row r="20" spans="1:22" s="42" customFormat="1" ht="14.25" customHeight="1" x14ac:dyDescent="0.2">
      <c r="C20" s="42" t="s">
        <v>17</v>
      </c>
      <c r="D20" s="42" t="s">
        <v>17</v>
      </c>
      <c r="E20" s="42" t="s">
        <v>17</v>
      </c>
      <c r="G20" s="50">
        <f>AVERAGE(G2:G18)</f>
        <v>80.1875</v>
      </c>
      <c r="H20" s="50">
        <f>AVERAGE(H2:H18)</f>
        <v>104.25</v>
      </c>
      <c r="I20" s="46"/>
      <c r="J20" s="46"/>
      <c r="K20" s="47"/>
      <c r="L20" s="47"/>
      <c r="M20" s="48" t="s">
        <v>100</v>
      </c>
      <c r="N20" s="48"/>
      <c r="O20" s="48"/>
      <c r="P20" s="48"/>
      <c r="T20" s="43"/>
      <c r="V20" s="49"/>
    </row>
    <row r="21" spans="1:22" s="42" customFormat="1" ht="14.25" customHeight="1" x14ac:dyDescent="0.2">
      <c r="G21" s="51"/>
      <c r="H21" s="51"/>
      <c r="I21" s="46"/>
      <c r="J21" s="46"/>
      <c r="K21" s="47"/>
      <c r="L21" s="47"/>
      <c r="M21" s="48" t="s">
        <v>17</v>
      </c>
      <c r="N21" s="48"/>
      <c r="O21" s="48"/>
      <c r="P21" s="48"/>
      <c r="T21" s="43"/>
      <c r="V21" s="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Schoolfield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 Baker</cp:lastModifiedBy>
  <dcterms:created xsi:type="dcterms:W3CDTF">2016-08-11T21:23:03Z</dcterms:created>
  <dcterms:modified xsi:type="dcterms:W3CDTF">2017-01-31T18:39:09Z</dcterms:modified>
</cp:coreProperties>
</file>